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Override PartName="/_xmlsignatures/sig3.xml" ContentType="application/vnd.openxmlformats-package.digital-signature-xmlsignature+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24226"/>
  <mc:AlternateContent xmlns:mc="http://schemas.openxmlformats.org/markup-compatibility/2006">
    <mc:Choice Requires="x15">
      <x15ac:absPath xmlns:x15ac="http://schemas.microsoft.com/office/spreadsheetml/2010/11/ac" url="Z:\InterEmpresas\Documentos Interempresas\UENO CASA DE BOLSA\CONTABILIDAD\CNV\2024\03\Final\Para firma\"/>
    </mc:Choice>
  </mc:AlternateContent>
  <xr:revisionPtr revIDLastSave="0" documentId="13_ncr:201_{F45EC8F0-1D35-4D01-A6F1-C4BA82A8C0F7}" xr6:coauthVersionLast="47" xr6:coauthVersionMax="47" xr10:uidLastSave="{00000000-0000-0000-0000-000000000000}"/>
  <bookViews>
    <workbookView xWindow="-120" yWindow="-120" windowWidth="20730" windowHeight="11160" tabRatio="771" firstSheet="1" activeTab="5" xr2:uid="{00000000-000D-0000-FFFF-FFFF00000000}"/>
  </bookViews>
  <sheets>
    <sheet name="INFORMACION GENERAL" sheetId="19" r:id="rId1"/>
    <sheet name="BALANCE" sheetId="6" r:id="rId2"/>
    <sheet name="RESULTADO" sheetId="10" r:id="rId3"/>
    <sheet name="FLUJO" sheetId="22" r:id="rId4"/>
    <sheet name="ESTADO DE VARIACION DE PATR" sheetId="16" r:id="rId5"/>
    <sheet name="NOTAS A LOS ESTADOS CONTABL" sheetId="17" r:id="rId6"/>
    <sheet name="NOTA 5 A-Z " sheetId="18" r:id="rId7"/>
  </sheets>
  <externalReferences>
    <externalReference r:id="rId8"/>
  </externalReferences>
  <definedNames>
    <definedName name="_xlnm.Print_Area" localSheetId="1">BALANCE!$A$1:$G$100</definedName>
    <definedName name="_xlnm.Print_Area" localSheetId="0">'INFORMACION GENERAL'!$A$1:$L$82</definedName>
    <definedName name="_xlnm.Print_Area" localSheetId="6">'NOTA 5 A-Z '!$A$1:$L$361</definedName>
    <definedName name="_xlnm.Print_Area" localSheetId="5">'NOTAS A LOS ESTADOS CONTABL'!$B$1:$H$60</definedName>
    <definedName name="_xlnm.Print_Area" localSheetId="2">RESULTADO!$A$1:$D$93</definedName>
    <definedName name="_xlnm.Print_Titles" localSheetId="1">BALANCE!$1:$3</definedName>
    <definedName name="_xlnm.Print_Titles" localSheetId="0">'INFORMACION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5" i="18" l="1"/>
  <c r="B315" i="18"/>
  <c r="C308" i="18"/>
  <c r="B308" i="18"/>
  <c r="C294" i="18"/>
  <c r="B294" i="18"/>
  <c r="C272" i="18"/>
  <c r="B272" i="18"/>
  <c r="C263" i="18"/>
  <c r="B263" i="18"/>
  <c r="C254" i="18"/>
  <c r="B254" i="18"/>
  <c r="C242" i="18"/>
  <c r="B242" i="18"/>
  <c r="D74" i="10" l="1"/>
  <c r="D72" i="10" s="1"/>
  <c r="D68" i="10" s="1"/>
  <c r="D73" i="10"/>
  <c r="D56" i="10"/>
  <c r="D51" i="10"/>
  <c r="D46" i="10"/>
  <c r="D45" i="10" s="1"/>
  <c r="D38" i="10"/>
  <c r="D35" i="10" s="1"/>
  <c r="D29" i="10"/>
  <c r="D27" i="10"/>
  <c r="D12" i="10" s="1"/>
  <c r="C202" i="18"/>
  <c r="B202" i="18"/>
  <c r="E139" i="18"/>
  <c r="E140" i="18"/>
  <c r="F126" i="18"/>
  <c r="K126" i="18" s="1"/>
  <c r="L126" i="18" s="1"/>
  <c r="E125" i="18"/>
  <c r="D125" i="18"/>
  <c r="C125" i="18"/>
  <c r="B125" i="18"/>
  <c r="J125" i="18"/>
  <c r="I125" i="18"/>
  <c r="H125" i="18"/>
  <c r="G125" i="18"/>
  <c r="F123" i="18"/>
  <c r="F125" i="18" s="1"/>
  <c r="E228" i="18"/>
  <c r="D228" i="18"/>
  <c r="C228" i="18"/>
  <c r="B228" i="18"/>
  <c r="F227" i="18"/>
  <c r="F226" i="18"/>
  <c r="F225" i="18"/>
  <c r="F224" i="18"/>
  <c r="F223" i="18"/>
  <c r="F222" i="18"/>
  <c r="F221" i="18"/>
  <c r="F220" i="18"/>
  <c r="B152" i="18"/>
  <c r="C150" i="18"/>
  <c r="C152" i="18" s="1"/>
  <c r="F228" i="18" l="1"/>
  <c r="D62" i="10"/>
  <c r="D82" i="10" s="1"/>
  <c r="D84" i="10" s="1"/>
  <c r="K123" i="18"/>
  <c r="K125" i="18" s="1"/>
  <c r="L125" i="18" s="1"/>
  <c r="J18" i="16"/>
  <c r="K18" i="16"/>
  <c r="D18" i="16"/>
  <c r="E18" i="16"/>
  <c r="F18" i="16"/>
  <c r="G18" i="16"/>
  <c r="H18" i="16"/>
  <c r="K19" i="16" l="1"/>
  <c r="C18" i="16"/>
  <c r="I18" i="16" l="1"/>
  <c r="B1" i="10" l="1"/>
</calcChain>
</file>

<file path=xl/sharedStrings.xml><?xml version="1.0" encoding="utf-8"?>
<sst xmlns="http://schemas.openxmlformats.org/spreadsheetml/2006/main" count="803" uniqueCount="582">
  <si>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</si>
  <si>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</si>
  <si>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</si>
  <si>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</si>
  <si>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</si>
  <si>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</si>
  <si>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</si>
  <si>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</si>
  <si>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</si>
  <si>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</si>
  <si>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</si>
  <si>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</si>
  <si>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</si>
  <si>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</si>
  <si>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</si>
  <si>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</si>
  <si>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</si>
  <si>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</si>
  <si>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</si>
  <si>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</si>
  <si>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</si>
  <si>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</si>
  <si>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</si>
  <si>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</si>
  <si>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</si>
  <si>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</si>
  <si>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</si>
  <si>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</si>
  <si>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</si>
  <si>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</si>
  <si>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</si>
  <si>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</si>
  <si>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</si>
  <si>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</si>
  <si>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</si>
  <si>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</si>
  <si>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</si>
  <si>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</si>
  <si>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</si>
  <si>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</si>
  <si>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</si>
  <si>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</si>
  <si>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</si>
  <si>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</si>
  <si>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</si>
  <si>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</si>
  <si>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</si>
  <si>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</si>
  <si>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</si>
  <si>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</si>
  <si>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</si>
  <si>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</si>
  <si>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</si>
  <si>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</si>
  <si>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</si>
  <si>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</si>
  <si>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</si>
  <si>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</si>
  <si>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</si>
  <si>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</si>
  <si>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</si>
  <si>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</si>
  <si>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</si>
  <si>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</si>
  <si>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</si>
  <si>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</si>
  <si>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</si>
  <si>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</si>
  <si>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</si>
  <si>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</si>
  <si>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</si>
  <si>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</si>
  <si>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</si>
  <si>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</si>
  <si>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</si>
  <si>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</si>
  <si>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</si>
  <si>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</si>
  <si>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</si>
  <si>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</si>
  <si>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</si>
  <si>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</si>
  <si>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</si>
  <si>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</si>
  <si>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</si>
  <si>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</si>
  <si>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</si>
  <si>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</si>
  <si>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</si>
  <si>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</si>
  <si>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</si>
  <si>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</si>
  <si>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</si>
  <si>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</si>
  <si>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</si>
  <si>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</si>
  <si>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</si>
  <si>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</si>
  <si>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</si>
  <si>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</si>
  <si>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</si>
  <si>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</si>
  <si>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</si>
  <si>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</si>
  <si>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</si>
  <si>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</si>
  <si>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</si>
  <si>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</si>
  <si>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</si>
  <si>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</si>
  <si>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</si>
  <si>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</si>
  <si>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</si>
  <si>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</si>
  <si>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</si>
  <si>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</si>
  <si>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</si>
  <si>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</si>
  <si>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</si>
  <si>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</si>
  <si>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</si>
  <si>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</si>
  <si>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</si>
  <si>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</si>
  <si>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</si>
  <si>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</si>
  <si>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La entidad no tiene saldos de clientes, que requieran la constitución de previsiones.</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</si>
  <si>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</si>
  <si>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</si>
  <si>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</si>
  <si>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</si>
  <si>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</si>
  <si>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</si>
  <si>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</si>
  <si>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</si>
  <si>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</si>
  <si>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</si>
  <si>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</si>
  <si>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</si>
  <si>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</si>
  <si>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</si>
  <si>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</si>
  <si>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</si>
  <si>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</si>
  <si>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</si>
  <si>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</si>
  <si>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</si>
  <si>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</si>
  <si>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</si>
  <si>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</si>
  <si>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</si>
  <si>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</si>
  <si>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</si>
  <si>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</si>
  <si>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</si>
  <si>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PASIVO CORRIENTE</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</si>
  <si>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</si>
  <si>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</si>
  <si>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</si>
  <si>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</si>
  <si>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</si>
  <si>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</si>
  <si>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</si>
  <si>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</si>
  <si>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</si>
  <si>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</si>
  <si>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</si>
  <si>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</si>
  <si>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</si>
  <si>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</si>
  <si>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</si>
  <si>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</si>
  <si>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</si>
  <si>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</si>
  <si>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</si>
  <si>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</si>
  <si>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</si>
  <si>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</si>
  <si>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</si>
  <si>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</si>
  <si>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</si>
  <si>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</si>
  <si>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</si>
  <si>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</si>
  <si>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No Posee sanciones con la Comisión Nacional de Valores u otras entidades fiscalizadoras.</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</si>
  <si>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</si>
  <si>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</si>
  <si>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</si>
  <si>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</si>
  <si>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</si>
  <si>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</si>
  <si>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</si>
  <si>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</si>
  <si>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</si>
  <si>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La entidad no consolida estados financieros, pues no es vinculante de ninguna sociedad.</t>
  </si>
  <si>
    <t>Acumulados</t>
  </si>
  <si>
    <t>Del Ejercicio</t>
  </si>
  <si>
    <t>BIENES DE USO</t>
  </si>
  <si>
    <t>TOTAL ACTIVO</t>
  </si>
  <si>
    <t>IVA Debito Fiscal</t>
  </si>
  <si>
    <t>EJERCICIO    ANTERIOR</t>
  </si>
  <si>
    <t xml:space="preserve">Obligac. por Contratos de underwriting </t>
  </si>
  <si>
    <t>Cuentas a Pagar (Nota 5 - p)</t>
  </si>
  <si>
    <t xml:space="preserve"> PERIODO ANTERIOR</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</si>
  <si>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</si>
  <si>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</si>
  <si>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</si>
  <si>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</si>
  <si>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</si>
  <si>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</si>
  <si>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</si>
  <si>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</si>
  <si>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</si>
  <si>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</si>
  <si>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</si>
  <si>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</si>
  <si>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</si>
  <si>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</si>
  <si>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</si>
  <si>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</si>
  <si>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</si>
  <si>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</si>
  <si>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</si>
  <si>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</si>
  <si>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</si>
  <si>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</si>
  <si>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</si>
  <si>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</si>
  <si>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</si>
  <si>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</si>
  <si>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</si>
  <si>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</si>
  <si>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</si>
  <si>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</si>
  <si>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</si>
  <si>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</si>
  <si>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</si>
  <si>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</si>
  <si>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</si>
  <si>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</si>
  <si>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</si>
  <si>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</si>
  <si>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</si>
  <si>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</si>
  <si>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</si>
  <si>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</si>
  <si>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</si>
  <si>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</si>
  <si>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</si>
  <si>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</si>
  <si>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</si>
  <si>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</si>
  <si>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Las 12 notas que se acompañan forman parte integrante de los estados contables.</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</si>
  <si>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</si>
  <si>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</si>
  <si>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</si>
  <si>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</si>
  <si>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</si>
  <si>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</si>
  <si>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</si>
  <si>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</si>
  <si>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</si>
  <si>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</si>
  <si>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</si>
  <si>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</si>
  <si>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</si>
  <si>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</si>
  <si>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</si>
  <si>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</si>
  <si>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</si>
  <si>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</si>
  <si>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</si>
  <si>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</si>
  <si>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</si>
  <si>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Valor Nominal</t>
  </si>
  <si>
    <t>Valor Libro de la Accion</t>
  </si>
  <si>
    <t>Otros Ingresos Operativos  Nota 5- V</t>
  </si>
  <si>
    <t xml:space="preserve"> GASTOS DE COMERCIALIZACIÓN (Nota 5 – w)</t>
  </si>
  <si>
    <t>GASTOS DE ADMINISTRACION (Nota 5 – w)</t>
  </si>
  <si>
    <t>GASTOS OPERATIVOS (Nota 5 – w)</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</si>
  <si>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</si>
  <si>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</si>
  <si>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</si>
  <si>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</si>
  <si>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</si>
  <si>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</si>
  <si>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</si>
  <si>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</si>
  <si>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</si>
  <si>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</si>
  <si>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</si>
  <si>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</si>
  <si>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</si>
  <si>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</si>
  <si>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</si>
  <si>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</si>
  <si>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</si>
  <si>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OSCAR LUIS URDAPILLETA GARCIA</t>
  </si>
  <si>
    <t>MIGUEL ANGEL ALMADA FRUTOS</t>
  </si>
  <si>
    <t xml:space="preserve">Vicepresidente </t>
  </si>
  <si>
    <t>Director titular</t>
  </si>
  <si>
    <t>Síndico Titular</t>
  </si>
  <si>
    <t xml:space="preserve">RUC/CI </t>
  </si>
  <si>
    <t>Acción del Nº</t>
  </si>
  <si>
    <t>Acción al Nª</t>
  </si>
  <si>
    <t>Cant. de Acc.</t>
  </si>
  <si>
    <t>Clase</t>
  </si>
  <si>
    <t>Votos por Acción</t>
  </si>
  <si>
    <t>Cant. Total de Votos</t>
  </si>
  <si>
    <t>Monto Gs.</t>
  </si>
  <si>
    <t>% Partic. En Capital</t>
  </si>
  <si>
    <t>% Votos</t>
  </si>
  <si>
    <t>80026157-7</t>
  </si>
  <si>
    <t>OVS</t>
  </si>
  <si>
    <t>Grupo Vázquez S.A.E.</t>
  </si>
  <si>
    <t>80086759-9</t>
  </si>
  <si>
    <t>Razón Social</t>
  </si>
  <si>
    <t>RUC</t>
  </si>
  <si>
    <t>Accionistas</t>
  </si>
  <si>
    <t>Monto</t>
  </si>
  <si>
    <t>% de Particip. Capital</t>
  </si>
  <si>
    <t>% de Particip. Votos</t>
  </si>
  <si>
    <t>Mayor al 10%</t>
  </si>
  <si>
    <t>80124419-6</t>
  </si>
  <si>
    <t>SI</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</si>
  <si>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</si>
  <si>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</si>
  <si>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</si>
  <si>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</si>
  <si>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</si>
  <si>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</si>
  <si>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</si>
  <si>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</si>
  <si>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</si>
  <si>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</si>
  <si>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</si>
  <si>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</si>
  <si>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</si>
  <si>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</si>
  <si>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</si>
  <si>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</si>
  <si>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</si>
  <si>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</si>
  <si>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</si>
  <si>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 xml:space="preserve">Los estados contables han sido preparados de acuerdo a la Res. 35/23 de la Comision Nacional de Valores y Normas Contables Vigentes en Paraguay. </t>
  </si>
  <si>
    <t>DEUDORES VARIOS VIGENTES</t>
  </si>
  <si>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</si>
  <si>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</si>
  <si>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</si>
  <si>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w)  Gastos Operativos</t>
  </si>
  <si>
    <t xml:space="preserve">Costos de Ventas </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</si>
  <si>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</si>
  <si>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</si>
  <si>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</si>
  <si>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</si>
  <si>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</si>
  <si>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</si>
  <si>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</si>
  <si>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</si>
  <si>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</si>
  <si>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</si>
  <si>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</si>
  <si>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</si>
  <si>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</si>
  <si>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</si>
  <si>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</si>
  <si>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</si>
  <si>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</si>
  <si>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</si>
  <si>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</si>
  <si>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</si>
  <si>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</si>
  <si>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</si>
  <si>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</si>
  <si>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</si>
  <si>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</si>
  <si>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</si>
  <si>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</si>
  <si>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</si>
  <si>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</si>
  <si>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</si>
  <si>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</si>
  <si>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</si>
  <si>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</si>
  <si>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</si>
  <si>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</si>
  <si>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</si>
  <si>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</si>
  <si>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</si>
  <si>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</si>
  <si>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</si>
  <si>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</si>
  <si>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</si>
  <si>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</si>
  <si>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</si>
  <si>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Sueldos y Jornales</t>
  </si>
  <si>
    <t>Impuestos y Contribuciones</t>
  </si>
  <si>
    <t>TOTALES</t>
  </si>
  <si>
    <t>UENO CASA DE BOLSA S.A.</t>
  </si>
  <si>
    <t>IOIO SAECA</t>
  </si>
  <si>
    <t>Accionista 99,61%</t>
  </si>
  <si>
    <t>Accionista 0,39%</t>
  </si>
  <si>
    <t>No</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</si>
  <si>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</si>
  <si>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</si>
  <si>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</si>
  <si>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</si>
  <si>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</si>
  <si>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</si>
  <si>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</si>
  <si>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</si>
  <si>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</si>
  <si>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</si>
  <si>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</si>
  <si>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</si>
  <si>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l) Provisiones</t>
  </si>
  <si>
    <t>Aguinaldos a Pagar</t>
  </si>
  <si>
    <t>Acreedores varios</t>
  </si>
  <si>
    <t>Ingresos por asesoría financiera (Nota 5 - V)</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</si>
  <si>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</si>
  <si>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</si>
  <si>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</si>
  <si>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</si>
  <si>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</si>
  <si>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</si>
  <si>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ingresos y egresos son reconocidos de acuerdo con el criterio contable de lo devengado. Bajo tal criterio los efectos de las transacciones y otros eventos son reconocidos cuando ocurren y no cuando el efectivo es recibido o pagado.</t>
  </si>
  <si>
    <t>Los Gastos de constitucion y de organización seran amortizadas según lo establecido a la Ley N° 6380/19 y su reglamentación.</t>
  </si>
  <si>
    <t>Aportes a capitalizar</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</si>
  <si>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</si>
  <si>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</si>
  <si>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</si>
  <si>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Acciones de la Bolsa De Valores</t>
  </si>
  <si>
    <t>No aplicable</t>
  </si>
  <si>
    <t>No aplica</t>
  </si>
  <si>
    <t>f) OTROS CRÉDITOS</t>
  </si>
  <si>
    <t>TOTAL GENERAL CRÉDITOS</t>
  </si>
  <si>
    <t>Total Créditos Fiscales</t>
  </si>
  <si>
    <t>j)  Otros Créditos Corrientes y No Corrientes</t>
  </si>
  <si>
    <t xml:space="preserve"> CRÉDITOS FISCALES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</si>
  <si>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</si>
  <si>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</si>
  <si>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</si>
  <si>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</si>
  <si>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</si>
  <si>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</si>
  <si>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</si>
  <si>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</si>
  <si>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</si>
  <si>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</si>
  <si>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</si>
  <si>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</si>
  <si>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Total créditos fiscales</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</si>
  <si>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</si>
  <si>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</si>
  <si>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</si>
  <si>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</si>
  <si>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</si>
  <si>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</si>
  <si>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</si>
  <si>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</si>
  <si>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</si>
  <si>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</si>
  <si>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</si>
  <si>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</si>
  <si>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</si>
  <si>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</si>
  <si>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</si>
  <si>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</si>
  <si>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</si>
  <si>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</si>
  <si>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</si>
  <si>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</si>
  <si>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</si>
  <si>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</si>
  <si>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</si>
  <si>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</si>
  <si>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Otros Créditos</t>
  </si>
  <si>
    <t>BONOS FINANCIEROS  (ISO 4217) USD.</t>
  </si>
  <si>
    <t xml:space="preserve">Anticipo impuesto a la renta (Nota 5 - f.) </t>
  </si>
  <si>
    <t>Otros Creditos</t>
  </si>
  <si>
    <t>SALDO INICIAL</t>
  </si>
  <si>
    <t>SALDO</t>
  </si>
  <si>
    <t>AUMENTOS</t>
  </si>
  <si>
    <t>AMOTIZACIONES</t>
  </si>
  <si>
    <t>NETO FINAL</t>
  </si>
  <si>
    <t>TOTAL ACTUAL</t>
  </si>
  <si>
    <t>TOTAL EJERCICIO ANTERIOR</t>
  </si>
  <si>
    <t>Marca</t>
  </si>
  <si>
    <t>IVA a Pagar</t>
  </si>
  <si>
    <t>Intereses Por Operaciones REPO</t>
  </si>
  <si>
    <t>Aguinaldos</t>
  </si>
  <si>
    <t>Aporte Patronal</t>
  </si>
  <si>
    <t>Efectivo Pagado Honorarios</t>
  </si>
  <si>
    <t>Pagos a proveedores y Acreedores</t>
  </si>
  <si>
    <t xml:space="preserve">Inversiones </t>
  </si>
  <si>
    <t>Aportes para Futuro Capitalizacion</t>
  </si>
  <si>
    <r>
      <t>Las 11</t>
    </r>
    <r>
      <rPr>
        <sz val="10"/>
        <color indexed="10"/>
        <rFont val="Tahoma"/>
        <family val="2"/>
      </rPr>
      <t xml:space="preserve"> </t>
    </r>
    <r>
      <rPr>
        <sz val="10"/>
        <rFont val="Tahoma"/>
        <family val="2"/>
      </rPr>
      <t>notas que se acompañan forman parte integrante de los estados contables.</t>
    </r>
  </si>
  <si>
    <t>Costo de Ventas de Acciones</t>
  </si>
  <si>
    <t>UENO CTA AHORRO 61135243 USD.</t>
  </si>
  <si>
    <t>UENO CTA AHORRO 611180763 - ADM USD.</t>
  </si>
  <si>
    <t>UENO CTA AHORRO 611183967 - TH USD.</t>
  </si>
  <si>
    <t>UENO BANK S.A.</t>
  </si>
  <si>
    <t>Otros Anticipos</t>
  </si>
  <si>
    <t xml:space="preserve">Depreciacion del ejercicio </t>
  </si>
  <si>
    <t>Los bienes de uso son depreciados por un sistema de línea recta en función a los años de vida útil estimados.</t>
  </si>
  <si>
    <t>Los Activos y pasivos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</si>
  <si>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Para la Valuacion de las Inversiones temporales y permantentes se valuan a su valor de incorporación. Salvo, a la Acción de la Bolsa que se valua al ultimo precio de transacción.</t>
  </si>
  <si>
    <t>Cambio Cierre periodo actual (guaranies)</t>
  </si>
  <si>
    <t>ELECROBAN SAECA</t>
  </si>
  <si>
    <t>GD</t>
  </si>
  <si>
    <t>Títulos de Renta Variable LP</t>
  </si>
  <si>
    <t>CREDITOS</t>
  </si>
  <si>
    <t xml:space="preserve">Comisiones Cobradas </t>
  </si>
  <si>
    <t>Dividendos Cobrados</t>
  </si>
  <si>
    <t xml:space="preserve">Intereses Cobrados </t>
  </si>
  <si>
    <t>Ingreso Por DF de Cambio</t>
  </si>
  <si>
    <t>Ingresos Varios</t>
  </si>
  <si>
    <t>Vacaciones</t>
  </si>
  <si>
    <t>Asesoria Legal</t>
  </si>
  <si>
    <t>Depreciacion de Activo</t>
  </si>
  <si>
    <t>Publicidad y Propaganda</t>
  </si>
  <si>
    <t>Multas y Sanciones</t>
  </si>
  <si>
    <t>Otros Gastos Administrativo</t>
  </si>
  <si>
    <t>Honorarios de Directorio</t>
  </si>
  <si>
    <t>Honorarios Por Servicios</t>
  </si>
  <si>
    <t>Vit Bubak</t>
  </si>
  <si>
    <t>Gastos Financieros</t>
  </si>
  <si>
    <t>ACCIONES ORDINARIAS CARTULARES AFPISA  P</t>
  </si>
  <si>
    <t>Total De Inversiones a Corto plazo</t>
  </si>
  <si>
    <t>Inversiones Largo Plazo</t>
  </si>
  <si>
    <t>Total Inversion Largo Plaza</t>
  </si>
  <si>
    <t>Ueno Bank S.A.</t>
  </si>
  <si>
    <t>Liz Raquel Vazquez Benitez</t>
  </si>
  <si>
    <t>Ueno Bank S.A</t>
  </si>
  <si>
    <t>CAJA GS.</t>
  </si>
  <si>
    <t>INTERFISA CTA AHORRO 239006527 GS.</t>
  </si>
  <si>
    <t>UENO CTA AHORRO 619119169 GS. - TH</t>
  </si>
  <si>
    <t>UENO CTA AHORRO 619185503 GS.</t>
  </si>
  <si>
    <t>UENO CTA AHORRO 61931677 GS.</t>
  </si>
  <si>
    <t xml:space="preserve">UENO CTA AHORRO 611133292 USD </t>
  </si>
  <si>
    <t>UENO CTA AHORRO 619133287 GS.</t>
  </si>
  <si>
    <t>ITTI SAECA</t>
  </si>
  <si>
    <t>UENO HOLDING SAECA</t>
  </si>
  <si>
    <t>UENO SEGUROS S.A.</t>
  </si>
  <si>
    <t>GRUPO VAZQUEZ SAE</t>
  </si>
  <si>
    <t xml:space="preserve">Ingreso por Amortización de Diferencial </t>
  </si>
  <si>
    <t>Ingresos por ajustes y redondeos</t>
  </si>
  <si>
    <t>Aranceles BVPASA</t>
  </si>
  <si>
    <t>Ingresos Fondo de garantía BVPASA</t>
  </si>
  <si>
    <t>Intereses caja de ahorro en entidades ba</t>
  </si>
  <si>
    <t>Dividendos a Cobrar</t>
  </si>
  <si>
    <t>Retención de IDU</t>
  </si>
  <si>
    <t xml:space="preserve">Otros Cargos diferidos </t>
  </si>
  <si>
    <t xml:space="preserve">Otras cuentas por pagar </t>
  </si>
  <si>
    <t>Resultados acumulados</t>
  </si>
  <si>
    <t>CORRESPONDIENTE AL  31/03/2024 COMPARATIVO CON 31/12/2023</t>
  </si>
  <si>
    <t xml:space="preserve">Beneficios al Personal </t>
  </si>
  <si>
    <t xml:space="preserve">Amortización del ejercicio </t>
  </si>
  <si>
    <t>EJERCICIO ANTERIOR DICIEMBRE 2023</t>
  </si>
  <si>
    <t>PERIODO ACTUAL MARZO 2024</t>
  </si>
  <si>
    <t>CORRESPONDIENTE AL  31/03/2024</t>
  </si>
  <si>
    <t>NOTAS A LOS ESTADOS FINANCIEROS AL 31/03/2024</t>
  </si>
  <si>
    <t>Ueno Casa de Bolsa S.A., al cierre del primer trimestre del 2024 cuenta con participación en BVPASA (Bolsa de Valores y Productos Asunción S.A.) de acuerdo con lo establecido en la Ley 5810/17 del Mercado de Capitales.</t>
  </si>
  <si>
    <t>OTROS DEUDORES</t>
  </si>
  <si>
    <t>GPSA</t>
  </si>
  <si>
    <t>ITTI</t>
  </si>
  <si>
    <t>FINANCIERA FIC S.A.E.C.A.</t>
  </si>
  <si>
    <t>Otras cuentas por cobrar</t>
  </si>
  <si>
    <t>Comisiones Cobradas</t>
  </si>
  <si>
    <t>Fondo de Garantía</t>
  </si>
  <si>
    <t>Gastos Generales</t>
  </si>
  <si>
    <t>De acuerdo con lo previsto en los artículos 113 y 114 de la Ley 5810/2017, la entidad tiene constituida como garantía Gs.726.359.000- , representados por Bonos emitidos por CECON SAE.</t>
  </si>
  <si>
    <t>CORRESPONDIENTE AL 31/03/2024</t>
  </si>
  <si>
    <t>Información al 31/03/2024</t>
  </si>
  <si>
    <t>Ricardo Fernandez</t>
  </si>
  <si>
    <t>Rodrigo Yanho Cabañas</t>
  </si>
  <si>
    <t xml:space="preserve">Número de Inscripción en el Registro de la SIV: </t>
  </si>
  <si>
    <t>Registro SIV: 94 _20062023</t>
  </si>
  <si>
    <t>Transferencia a resultados acumulados</t>
  </si>
  <si>
    <t>* Pendiente de aprobación por el BCP</t>
  </si>
  <si>
    <t>La entidad  tiene participación en la Bolsa de Valores por Valor Nominal de  Gs. 200.000.0000 (Guaraníes Doscientos millones).-</t>
  </si>
  <si>
    <r>
      <t xml:space="preserve">Los Estados Contables (Balance General, Estado de Resultados, Estado de Flujo de Efectivo y Estado de Variación del Patrimonio Neto) correspondientes al 31 de marzo de 2024 han sido considerados y aprobados según Acta de Directorio </t>
    </r>
    <r>
      <rPr>
        <sz val="12"/>
        <rFont val="Calibri"/>
        <family val="2"/>
      </rPr>
      <t>N° 46, de fecha 16 de mayo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</si>
</sst>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0_-;\-* #,##0_-;_-* &quot;-&quot;_-;_-@_-"/>
    <numFmt numFmtId="43" formatCode="_-* #,##0.00_-;\-* #,##0.00_-;_-* &quot;-&quot;??_-;_-@_-"/>
    <numFmt numFmtId="164" formatCode="_ * #,##0_ ;_ * \-#,##0_ ;_ * &quot;-&quot;_ ;_ @_ "/>
    <numFmt numFmtId="165" formatCode="_ * #,##0.00_ ;_ * \-#,##0.00_ ;_ * &quot;-&quot;??_ ;_ @_ "/>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s>
  <fonts count="76" x14ac:knownFonts="1">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b/>
      <sz val="8"/>
      <color rgb="FF000000"/>
      <name val="Tahoma"/>
      <family val="2"/>
    </font>
    <font>
      <b/>
      <sz val="12"/>
      <color theme="1"/>
      <name val="Tahoma"/>
      <family val="2"/>
    </font>
    <font>
      <sz val="14"/>
      <color theme="1"/>
      <name val="Tahoma"/>
      <family val="2"/>
    </font>
    <font>
      <b/>
      <sz val="9"/>
      <color theme="1"/>
      <name val="Tahoma"/>
      <family val="2"/>
    </font>
    <font>
      <sz val="9"/>
      <color theme="1"/>
      <name val="Tahoma"/>
      <family val="2"/>
    </font>
    <font>
      <sz val="8"/>
      <color theme="1"/>
      <name val="Tahoma"/>
      <family val="2"/>
    </font>
    <font>
      <sz val="10"/>
      <color theme="1"/>
      <name val="Tahoma"/>
      <family val="2"/>
    </font>
    <font>
      <b/>
      <sz val="10"/>
      <color theme="1"/>
      <name val="Tahoma"/>
      <family val="2"/>
    </font>
    <font>
      <b/>
      <sz val="14"/>
      <color theme="1"/>
      <name val="Tahoma"/>
      <family val="2"/>
    </font>
    <font>
      <sz val="10"/>
      <name val="Tahoma"/>
      <family val="2"/>
    </font>
    <font>
      <sz val="10"/>
      <color indexed="10"/>
      <name val="Tahoma"/>
      <family val="2"/>
    </font>
    <font>
      <b/>
      <sz val="16"/>
      <name val="Calibri"/>
      <family val="2"/>
      <scheme val="minor"/>
    </font>
    <font>
      <b/>
      <u/>
      <sz val="12"/>
      <name val="Calibri"/>
      <family val="2"/>
      <scheme val="minor"/>
    </font>
    <font>
      <b/>
      <sz val="11"/>
      <color theme="1"/>
      <name val="Tahoma"/>
      <family val="2"/>
    </font>
    <font>
      <b/>
      <sz val="11"/>
      <color rgb="FF000000"/>
      <name val="Calibri"/>
      <family val="2"/>
      <scheme val="minor"/>
    </font>
    <font>
      <b/>
      <sz val="10"/>
      <color rgb="FF000000"/>
      <name val="Calibri"/>
      <family val="2"/>
      <scheme val="minor"/>
    </font>
    <font>
      <i/>
      <sz val="11"/>
      <color theme="1"/>
      <name val="Calibri"/>
      <family val="2"/>
      <scheme val="minor"/>
    </font>
    <font>
      <sz val="12"/>
      <name val="Calibri"/>
      <family val="2"/>
    </font>
    <font>
      <b/>
      <sz val="10"/>
      <color rgb="FF000000"/>
      <name val="Tahoma"/>
      <family val="2"/>
    </font>
    <font>
      <sz val="12"/>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s>
  <borders count="57">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
      <left/>
      <right style="medium">
        <color indexed="64"/>
      </right>
      <top style="thin">
        <color indexed="64"/>
      </top>
      <bottom style="medium">
        <color indexed="64"/>
      </bottom>
      <diagonal/>
    </border>
  </borders>
  <cellStyleXfs count="676">
    <xf numFmtId="0" fontId="0" fillId="0" borderId="0"/>
    <xf numFmtId="165"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165"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165" fontId="47" fillId="0" borderId="0" applyFont="0" applyFill="0" applyBorder="0" applyAlignment="0" applyProtection="0"/>
    <xf numFmtId="0" fontId="1" fillId="0" borderId="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5"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165" fontId="1" fillId="0" borderId="0" applyFont="0" applyFill="0" applyBorder="0" applyAlignment="0" applyProtection="0"/>
    <xf numFmtId="43" fontId="11" fillId="0" borderId="0" applyFont="0" applyFill="0" applyBorder="0" applyAlignment="0" applyProtection="0"/>
    <xf numFmtId="0" fontId="49" fillId="0" borderId="0"/>
    <xf numFmtId="41" fontId="1" fillId="0" borderId="0" applyFont="0" applyFill="0" applyBorder="0" applyAlignment="0" applyProtection="0"/>
    <xf numFmtId="165" fontId="11" fillId="0" borderId="0" applyFont="0" applyFill="0" applyBorder="0" applyAlignment="0" applyProtection="0"/>
    <xf numFmtId="0" fontId="49" fillId="0" borderId="0"/>
    <xf numFmtId="0" fontId="1" fillId="0" borderId="0"/>
    <xf numFmtId="165" fontId="47"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55" fillId="0" borderId="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7" fontId="50" fillId="0" borderId="0"/>
    <xf numFmtId="165" fontId="11" fillId="0" borderId="0" applyFont="0" applyFill="0" applyBorder="0" applyAlignment="0" applyProtection="0"/>
    <xf numFmtId="0" fontId="13" fillId="0" borderId="0"/>
    <xf numFmtId="0" fontId="1" fillId="0" borderId="0"/>
    <xf numFmtId="0" fontId="51" fillId="0" borderId="0"/>
    <xf numFmtId="0" fontId="52" fillId="0" borderId="0"/>
    <xf numFmtId="0" fontId="53" fillId="0" borderId="0"/>
    <xf numFmtId="167"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0" fontId="47"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165" fontId="47" fillId="0" borderId="0" applyFont="0" applyFill="0" applyBorder="0" applyAlignment="0" applyProtection="0"/>
    <xf numFmtId="169" fontId="54"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0" fontId="20" fillId="0" borderId="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1" fillId="0" borderId="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0" fontId="1" fillId="0" borderId="0"/>
    <xf numFmtId="170" fontId="47" fillId="0" borderId="0" applyFont="0" applyFill="0" applyBorder="0" applyAlignment="0" applyProtection="0"/>
    <xf numFmtId="43" fontId="25" fillId="0" borderId="0" applyFont="0" applyFill="0" applyBorder="0" applyAlignment="0" applyProtection="0"/>
    <xf numFmtId="0" fontId="25" fillId="0" borderId="0"/>
    <xf numFmtId="0" fontId="47"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167" fontId="11" fillId="0" borderId="0" applyFont="0" applyFill="0" applyBorder="0" applyAlignment="0" applyProtection="0"/>
    <xf numFmtId="167" fontId="47" fillId="0" borderId="0" applyFont="0" applyFill="0" applyBorder="0" applyAlignment="0" applyProtection="0"/>
    <xf numFmtId="0" fontId="11" fillId="0" borderId="0"/>
    <xf numFmtId="167" fontId="11" fillId="0" borderId="0" applyFont="0" applyFill="0" applyBorder="0" applyAlignment="0" applyProtection="0"/>
    <xf numFmtId="43" fontId="25"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164"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0" fontId="13" fillId="0" borderId="0"/>
    <xf numFmtId="0" fontId="51" fillId="0" borderId="0"/>
    <xf numFmtId="167" fontId="11" fillId="0" borderId="0" applyFont="0" applyFill="0" applyBorder="0" applyAlignment="0" applyProtection="0"/>
    <xf numFmtId="165"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0" fontId="25" fillId="0" borderId="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4"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4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50" fillId="0" borderId="0" applyFont="0" applyFill="0" applyBorder="0" applyAlignment="0" applyProtection="0"/>
    <xf numFmtId="165" fontId="47"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 fillId="0" borderId="0" applyFont="0" applyFill="0" applyBorder="0" applyAlignment="0" applyProtection="0"/>
  </cellStyleXfs>
  <cellXfs count="541">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1" fillId="4" borderId="54" xfId="0" applyFont="1" applyFill="1" applyBorder="1"/>
    <xf numFmtId="0" fontId="21" fillId="4" borderId="55" xfId="0" applyFont="1" applyFill="1" applyBorder="1"/>
    <xf numFmtId="164" fontId="21" fillId="4" borderId="55" xfId="2" applyFont="1" applyFill="1" applyBorder="1" applyAlignment="1">
      <alignment horizontal="center"/>
    </xf>
    <xf numFmtId="1" fontId="21" fillId="4" borderId="55" xfId="0" applyNumberFormat="1" applyFont="1" applyFill="1" applyBorder="1" applyAlignment="1">
      <alignment horizontal="center"/>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165"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0" xfId="0" applyNumberFormat="1" applyFont="1" applyFill="1" applyAlignment="1">
      <alignment horizontal="right" vertical="top" wrapText="1"/>
    </xf>
    <xf numFmtId="3" fontId="25" fillId="2" borderId="19" xfId="0" applyNumberFormat="1" applyFont="1" applyFill="1" applyBorder="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0" fontId="29" fillId="2" borderId="19" xfId="0" applyFont="1" applyFill="1" applyBorder="1" applyAlignment="1">
      <alignment horizontal="centerContinuous" vertical="center" wrapText="1"/>
    </xf>
    <xf numFmtId="3" fontId="29" fillId="2" borderId="0" xfId="0" applyNumberFormat="1" applyFont="1" applyFill="1"/>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0"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3" fontId="26" fillId="2" borderId="13" xfId="0" applyNumberFormat="1" applyFont="1" applyFill="1" applyBorder="1"/>
    <xf numFmtId="0" fontId="25" fillId="2" borderId="13" xfId="0" applyFont="1" applyFill="1" applyBorder="1"/>
    <xf numFmtId="168" fontId="31" fillId="2" borderId="19"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0" fontId="32" fillId="2" borderId="19" xfId="0" applyFont="1" applyFill="1" applyBorder="1" applyAlignment="1">
      <alignment horizontal="center" wrapText="1"/>
    </xf>
    <xf numFmtId="168" fontId="32" fillId="2" borderId="19" xfId="1" applyNumberFormat="1" applyFont="1" applyFill="1" applyBorder="1" applyAlignment="1">
      <alignment horizontal="center" wrapText="1"/>
    </xf>
    <xf numFmtId="0" fontId="25" fillId="2" borderId="19" xfId="0" applyFont="1" applyFill="1" applyBorder="1" applyAlignment="1">
      <alignment horizontal="right"/>
    </xf>
    <xf numFmtId="164" fontId="25" fillId="2" borderId="19" xfId="2" applyFont="1" applyFill="1" applyBorder="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31" fillId="2" borderId="19" xfId="0" applyFont="1" applyFill="1" applyBorder="1" applyAlignment="1">
      <alignment horizontal="left" wrapText="1"/>
    </xf>
    <xf numFmtId="0" fontId="0" fillId="2" borderId="0" xfId="0" applyFill="1" applyAlignment="1">
      <alignment horizontal="left"/>
    </xf>
    <xf numFmtId="4" fontId="33"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30" fillId="2" borderId="25" xfId="8" applyNumberFormat="1" applyFont="1" applyFill="1" applyBorder="1"/>
    <xf numFmtId="4" fontId="25" fillId="2" borderId="25" xfId="0" applyNumberFormat="1" applyFont="1" applyFill="1" applyBorder="1"/>
    <xf numFmtId="3" fontId="30" fillId="2" borderId="19" xfId="0" applyNumberFormat="1" applyFont="1" applyFill="1" applyBorder="1" applyAlignment="1">
      <alignment horizontal="left"/>
    </xf>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29" fillId="2" borderId="0" xfId="0" applyFont="1" applyFill="1" applyAlignment="1">
      <alignment horizontal="center"/>
    </xf>
    <xf numFmtId="0" fontId="32" fillId="2" borderId="0" xfId="0" applyFont="1" applyFill="1" applyAlignment="1">
      <alignment horizontal="center"/>
    </xf>
    <xf numFmtId="164"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1" xfId="0" applyFont="1" applyFill="1" applyBorder="1" applyAlignment="1">
      <alignment horizontal="center"/>
    </xf>
    <xf numFmtId="0" fontId="13" fillId="2" borderId="32" xfId="0" applyFont="1" applyFill="1" applyBorder="1" applyAlignment="1">
      <alignment horizontal="center"/>
    </xf>
    <xf numFmtId="0" fontId="13" fillId="2" borderId="10" xfId="0" applyFont="1" applyFill="1" applyBorder="1" applyAlignment="1">
      <alignment horizontal="center"/>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33" xfId="0" applyFont="1" applyFill="1" applyBorder="1"/>
    <xf numFmtId="0" fontId="15" fillId="2" borderId="0" xfId="0" applyFont="1" applyFill="1" applyAlignment="1">
      <alignment horizontal="center" vertical="center"/>
    </xf>
    <xf numFmtId="0" fontId="17" fillId="2" borderId="31" xfId="0" applyFont="1" applyFill="1" applyBorder="1" applyAlignment="1">
      <alignment horizontal="left" vertical="center"/>
    </xf>
    <xf numFmtId="0" fontId="17" fillId="2" borderId="35" xfId="0" applyFont="1" applyFill="1" applyBorder="1" applyAlignment="1">
      <alignment horizontal="left" vertical="center"/>
    </xf>
    <xf numFmtId="0" fontId="13" fillId="2" borderId="31" xfId="0" applyFont="1" applyFill="1" applyBorder="1"/>
    <xf numFmtId="0" fontId="0" fillId="2" borderId="32" xfId="0" applyFill="1" applyBorder="1"/>
    <xf numFmtId="0" fontId="17" fillId="2" borderId="36"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5" xfId="0" applyFont="1" applyFill="1" applyBorder="1" applyAlignment="1">
      <alignment horizontal="left" vertical="top" wrapText="1"/>
    </xf>
    <xf numFmtId="0" fontId="17" fillId="2" borderId="36"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34" fillId="2" borderId="35" xfId="0" applyFont="1" applyFill="1" applyBorder="1" applyAlignment="1">
      <alignment horizontal="center" vertical="center"/>
    </xf>
    <xf numFmtId="0" fontId="19" fillId="2" borderId="0" xfId="0" applyFont="1" applyFill="1" applyAlignment="1">
      <alignment horizontal="left"/>
    </xf>
    <xf numFmtId="0" fontId="34" fillId="2" borderId="38" xfId="0" applyFont="1" applyFill="1" applyBorder="1" applyAlignment="1">
      <alignment horizontal="center" vertical="center"/>
    </xf>
    <xf numFmtId="0" fontId="34" fillId="2" borderId="32" xfId="0" applyFont="1" applyFill="1" applyBorder="1" applyAlignment="1">
      <alignment horizontal="center" vertical="center"/>
    </xf>
    <xf numFmtId="0" fontId="13" fillId="2" borderId="11"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1" xfId="0" applyFont="1" applyFill="1" applyBorder="1"/>
    <xf numFmtId="3" fontId="30" fillId="2" borderId="0" xfId="0" applyNumberFormat="1" applyFont="1" applyFill="1" applyAlignment="1">
      <alignment horizontal="left"/>
    </xf>
    <xf numFmtId="3" fontId="30" fillId="2" borderId="0" xfId="0" applyNumberFormat="1" applyFont="1" applyFill="1"/>
    <xf numFmtId="14" fontId="32" fillId="2" borderId="19" xfId="0" applyNumberFormat="1" applyFont="1" applyFill="1" applyBorder="1" applyAlignment="1">
      <alignment horizontal="center"/>
    </xf>
    <xf numFmtId="164" fontId="31" fillId="2" borderId="19" xfId="2" applyFont="1" applyFill="1" applyBorder="1" applyAlignment="1">
      <alignment horizontal="center"/>
    </xf>
    <xf numFmtId="164" fontId="32" fillId="2" borderId="19" xfId="2" applyFont="1" applyFill="1" applyBorder="1" applyAlignment="1">
      <alignment horizontal="right"/>
    </xf>
    <xf numFmtId="164"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8"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31" fillId="2" borderId="19" xfId="1" applyNumberFormat="1" applyFont="1" applyFill="1" applyBorder="1" applyAlignment="1">
      <alignment horizontal="right"/>
    </xf>
    <xf numFmtId="168" fontId="30" fillId="2" borderId="19" xfId="1" applyNumberFormat="1" applyFont="1" applyFill="1" applyBorder="1" applyAlignment="1">
      <alignment horizontal="right" vertical="top" wrapText="1"/>
    </xf>
    <xf numFmtId="9" fontId="21" fillId="4" borderId="55" xfId="9" applyFont="1" applyFill="1" applyBorder="1" applyAlignment="1">
      <alignment horizontal="center"/>
    </xf>
    <xf numFmtId="168" fontId="0" fillId="2" borderId="0" xfId="0" applyNumberFormat="1" applyFill="1"/>
    <xf numFmtId="168" fontId="36" fillId="2" borderId="0" xfId="1" applyNumberFormat="1" applyFont="1" applyFill="1" applyBorder="1"/>
    <xf numFmtId="164" fontId="25" fillId="2" borderId="0" xfId="2" applyFont="1" applyFill="1" applyBorder="1"/>
    <xf numFmtId="3" fontId="36" fillId="2" borderId="0" xfId="0" applyNumberFormat="1" applyFont="1" applyFill="1" applyAlignment="1">
      <alignment horizontal="right" vertical="top" wrapText="1"/>
    </xf>
    <xf numFmtId="3" fontId="33" fillId="2" borderId="0" xfId="0" applyNumberFormat="1" applyFont="1" applyFill="1" applyAlignment="1">
      <alignment horizontal="right" vertical="top" wrapText="1"/>
    </xf>
    <xf numFmtId="168" fontId="33" fillId="2" borderId="0" xfId="1" applyNumberFormat="1" applyFont="1" applyFill="1" applyBorder="1"/>
    <xf numFmtId="3" fontId="33" fillId="2" borderId="0" xfId="0" applyNumberFormat="1" applyFont="1" applyFill="1"/>
    <xf numFmtId="0" fontId="33" fillId="2" borderId="0" xfId="0" applyFont="1" applyFill="1"/>
    <xf numFmtId="3" fontId="33"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164"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1" fillId="2" borderId="0" xfId="0" applyFont="1" applyFill="1" applyAlignment="1">
      <alignment horizontal="center"/>
    </xf>
    <xf numFmtId="0" fontId="42" fillId="2" borderId="0" xfId="0" applyFont="1" applyFill="1" applyAlignment="1">
      <alignment horizontal="center"/>
    </xf>
    <xf numFmtId="0" fontId="42" fillId="2" borderId="0" xfId="0" applyFont="1" applyFill="1"/>
    <xf numFmtId="0" fontId="43" fillId="2" borderId="0" xfId="0" applyFont="1" applyFill="1"/>
    <xf numFmtId="164" fontId="41" fillId="2" borderId="0" xfId="2" applyFont="1" applyFill="1" applyAlignment="1">
      <alignment horizontal="left" vertical="center"/>
    </xf>
    <xf numFmtId="3" fontId="41" fillId="2" borderId="0" xfId="0" applyNumberFormat="1" applyFont="1" applyFill="1" applyAlignment="1">
      <alignment horizontal="center" vertical="center"/>
    </xf>
    <xf numFmtId="0" fontId="41" fillId="2" borderId="0" xfId="0" applyFont="1" applyFill="1" applyAlignment="1">
      <alignment horizontal="center" vertical="center"/>
    </xf>
    <xf numFmtId="164" fontId="45" fillId="2" borderId="12" xfId="2" applyFont="1" applyFill="1" applyBorder="1" applyAlignment="1">
      <alignment vertical="center" wrapText="1"/>
    </xf>
    <xf numFmtId="3" fontId="43" fillId="2" borderId="2" xfId="0" applyNumberFormat="1" applyFont="1" applyFill="1" applyBorder="1" applyAlignment="1">
      <alignment horizontal="right" vertical="center" wrapText="1"/>
    </xf>
    <xf numFmtId="164" fontId="45" fillId="2" borderId="25" xfId="2" applyFont="1" applyFill="1" applyBorder="1" applyAlignment="1">
      <alignment vertical="center" wrapText="1"/>
    </xf>
    <xf numFmtId="164" fontId="43" fillId="2" borderId="12" xfId="2" applyFont="1" applyFill="1" applyBorder="1" applyAlignment="1">
      <alignment vertical="center" wrapText="1"/>
    </xf>
    <xf numFmtId="3" fontId="43" fillId="2" borderId="36" xfId="0" applyNumberFormat="1" applyFont="1" applyFill="1" applyBorder="1" applyAlignment="1">
      <alignment horizontal="right" vertical="center" wrapText="1"/>
    </xf>
    <xf numFmtId="0" fontId="43" fillId="2" borderId="2" xfId="0" applyFont="1" applyFill="1" applyBorder="1" applyAlignment="1">
      <alignment vertical="center" wrapText="1"/>
    </xf>
    <xf numFmtId="3" fontId="41" fillId="2" borderId="2" xfId="0" applyNumberFormat="1" applyFont="1" applyFill="1" applyBorder="1" applyAlignment="1">
      <alignment horizontal="right" vertical="center" wrapText="1"/>
    </xf>
    <xf numFmtId="164" fontId="41" fillId="2" borderId="12" xfId="2" applyFont="1" applyFill="1" applyBorder="1" applyAlignment="1">
      <alignment vertical="center" wrapText="1"/>
    </xf>
    <xf numFmtId="0" fontId="41" fillId="2" borderId="2" xfId="0" applyFont="1" applyFill="1" applyBorder="1" applyAlignment="1">
      <alignment vertical="center" wrapText="1"/>
    </xf>
    <xf numFmtId="3" fontId="41" fillId="2" borderId="0" xfId="0" applyNumberFormat="1" applyFont="1" applyFill="1" applyAlignment="1">
      <alignment horizontal="center"/>
    </xf>
    <xf numFmtId="3" fontId="41" fillId="2" borderId="2" xfId="0" applyNumberFormat="1" applyFont="1" applyFill="1" applyBorder="1" applyAlignment="1">
      <alignment vertical="center" wrapText="1"/>
    </xf>
    <xf numFmtId="164" fontId="41" fillId="2" borderId="12" xfId="2" applyFont="1" applyFill="1" applyBorder="1" applyAlignment="1">
      <alignment horizontal="left" vertical="center" wrapText="1"/>
    </xf>
    <xf numFmtId="3" fontId="43" fillId="2" borderId="2" xfId="0" applyNumberFormat="1" applyFont="1" applyFill="1" applyBorder="1" applyAlignment="1">
      <alignment vertical="center" wrapText="1"/>
    </xf>
    <xf numFmtId="164" fontId="41" fillId="2" borderId="0" xfId="2" applyFont="1" applyFill="1" applyBorder="1" applyAlignment="1">
      <alignment horizontal="left" vertical="center" wrapText="1"/>
    </xf>
    <xf numFmtId="164" fontId="43" fillId="2" borderId="12" xfId="2" applyFont="1" applyFill="1" applyBorder="1" applyAlignment="1">
      <alignment horizontal="left" vertical="center" wrapText="1"/>
    </xf>
    <xf numFmtId="164" fontId="45" fillId="2" borderId="2" xfId="2" applyFont="1" applyFill="1" applyBorder="1" applyAlignment="1">
      <alignment vertical="center" wrapText="1"/>
    </xf>
    <xf numFmtId="0" fontId="42" fillId="0" borderId="0" xfId="0" applyFont="1"/>
    <xf numFmtId="164" fontId="41" fillId="0" borderId="12" xfId="2" applyFont="1" applyFill="1" applyBorder="1" applyAlignment="1">
      <alignment vertical="center" wrapText="1"/>
    </xf>
    <xf numFmtId="0" fontId="41" fillId="0" borderId="2" xfId="0" applyFont="1" applyBorder="1" applyAlignment="1">
      <alignment vertical="center" wrapText="1"/>
    </xf>
    <xf numFmtId="0" fontId="41" fillId="0" borderId="0" xfId="0" applyFont="1" applyAlignment="1">
      <alignment horizontal="center"/>
    </xf>
    <xf numFmtId="0" fontId="42" fillId="0" borderId="0" xfId="0" applyFont="1" applyAlignment="1">
      <alignment horizontal="center"/>
    </xf>
    <xf numFmtId="0" fontId="46" fillId="2" borderId="2" xfId="0" applyFont="1" applyFill="1" applyBorder="1" applyAlignment="1">
      <alignment vertical="center" wrapText="1"/>
    </xf>
    <xf numFmtId="3" fontId="41" fillId="2" borderId="10" xfId="0" applyNumberFormat="1" applyFont="1" applyFill="1" applyBorder="1" applyAlignment="1">
      <alignment horizontal="right" vertical="center" wrapText="1"/>
    </xf>
    <xf numFmtId="3" fontId="43" fillId="0" borderId="10" xfId="0" applyNumberFormat="1" applyFont="1" applyBorder="1" applyAlignment="1">
      <alignment horizontal="right" vertical="center" wrapText="1"/>
    </xf>
    <xf numFmtId="3" fontId="43" fillId="2" borderId="10" xfId="0" applyNumberFormat="1" applyFont="1" applyFill="1" applyBorder="1" applyAlignment="1">
      <alignment horizontal="right" vertical="center" wrapText="1"/>
    </xf>
    <xf numFmtId="164" fontId="45" fillId="2" borderId="0" xfId="2" applyFont="1" applyFill="1" applyBorder="1" applyAlignment="1">
      <alignment vertical="center" wrapText="1"/>
    </xf>
    <xf numFmtId="168" fontId="41" fillId="2" borderId="0" xfId="1" applyNumberFormat="1" applyFont="1" applyFill="1" applyAlignment="1">
      <alignment horizontal="center"/>
    </xf>
    <xf numFmtId="164" fontId="43" fillId="2" borderId="13" xfId="2" applyFont="1" applyFill="1" applyBorder="1" applyAlignment="1">
      <alignment vertical="center" wrapText="1"/>
    </xf>
    <xf numFmtId="3" fontId="41" fillId="2" borderId="13" xfId="0" applyNumberFormat="1" applyFont="1" applyFill="1" applyBorder="1" applyAlignment="1">
      <alignment horizontal="right" vertical="center" wrapText="1"/>
    </xf>
    <xf numFmtId="164" fontId="43" fillId="2" borderId="15" xfId="2" applyFont="1" applyFill="1" applyBorder="1" applyAlignment="1">
      <alignment horizontal="left" vertical="center" wrapText="1"/>
    </xf>
    <xf numFmtId="3" fontId="43" fillId="2" borderId="16" xfId="0" applyNumberFormat="1" applyFont="1" applyFill="1" applyBorder="1" applyAlignment="1">
      <alignment horizontal="right" vertical="center" wrapText="1"/>
    </xf>
    <xf numFmtId="0" fontId="43" fillId="2" borderId="16" xfId="0" applyFont="1" applyFill="1" applyBorder="1" applyAlignment="1">
      <alignment horizontal="center" vertical="center" wrapText="1"/>
    </xf>
    <xf numFmtId="3" fontId="43" fillId="0" borderId="17" xfId="0" applyNumberFormat="1" applyFont="1" applyBorder="1" applyAlignment="1">
      <alignment horizontal="right" vertical="center" wrapText="1"/>
    </xf>
    <xf numFmtId="164" fontId="43" fillId="2" borderId="0" xfId="2" applyFont="1" applyFill="1" applyAlignment="1">
      <alignment horizontal="center" vertical="center"/>
    </xf>
    <xf numFmtId="3" fontId="41" fillId="2" borderId="0" xfId="0" applyNumberFormat="1" applyFont="1" applyFill="1" applyAlignment="1">
      <alignment vertical="center"/>
    </xf>
    <xf numFmtId="0" fontId="41" fillId="2" borderId="0" xfId="0" applyFont="1" applyFill="1" applyAlignment="1">
      <alignment vertical="center"/>
    </xf>
    <xf numFmtId="0" fontId="41" fillId="2" borderId="0" xfId="0" applyFont="1" applyFill="1"/>
    <xf numFmtId="164" fontId="41" fillId="2" borderId="0" xfId="2" applyFont="1" applyFill="1" applyAlignment="1">
      <alignment vertical="center"/>
    </xf>
    <xf numFmtId="164" fontId="41" fillId="2" borderId="18" xfId="2" applyFont="1" applyFill="1" applyBorder="1" applyAlignment="1">
      <alignment vertical="center" wrapText="1"/>
    </xf>
    <xf numFmtId="3" fontId="41" fillId="2" borderId="19" xfId="0" applyNumberFormat="1" applyFont="1" applyFill="1" applyBorder="1" applyAlignment="1">
      <alignment horizontal="center" vertical="center" wrapText="1"/>
    </xf>
    <xf numFmtId="0" fontId="41" fillId="2" borderId="20" xfId="0" applyFont="1" applyFill="1" applyBorder="1" applyAlignment="1">
      <alignment vertical="center" wrapText="1"/>
    </xf>
    <xf numFmtId="164" fontId="41" fillId="2" borderId="22" xfId="2" applyFont="1" applyFill="1" applyBorder="1" applyAlignment="1">
      <alignment vertical="center" wrapText="1"/>
    </xf>
    <xf numFmtId="3" fontId="41" fillId="2" borderId="16" xfId="0" applyNumberFormat="1" applyFont="1" applyFill="1" applyBorder="1" applyAlignment="1">
      <alignment horizontal="center" vertical="center" wrapText="1"/>
    </xf>
    <xf numFmtId="0" fontId="41" fillId="2" borderId="23" xfId="0" applyFont="1" applyFill="1" applyBorder="1" applyAlignment="1">
      <alignment vertical="center" wrapText="1"/>
    </xf>
    <xf numFmtId="3" fontId="41" fillId="2" borderId="24" xfId="0" applyNumberFormat="1" applyFont="1" applyFill="1" applyBorder="1" applyAlignment="1">
      <alignment horizontal="center" vertical="center" wrapText="1"/>
    </xf>
    <xf numFmtId="164" fontId="41" fillId="2" borderId="0" xfId="2" applyFont="1" applyFill="1" applyAlignment="1">
      <alignment horizontal="justify" vertical="center"/>
    </xf>
    <xf numFmtId="3" fontId="42" fillId="2" borderId="0" xfId="0" applyNumberFormat="1" applyFont="1" applyFill="1"/>
    <xf numFmtId="164" fontId="43" fillId="2" borderId="0" xfId="2" applyFont="1" applyFill="1" applyAlignment="1">
      <alignment horizontal="left" vertical="center"/>
    </xf>
    <xf numFmtId="3" fontId="41" fillId="2" borderId="0" xfId="0" applyNumberFormat="1" applyFont="1" applyFill="1"/>
    <xf numFmtId="0" fontId="13" fillId="0" borderId="0" xfId="0" applyFont="1" applyAlignment="1">
      <alignment horizontal="right"/>
    </xf>
    <xf numFmtId="164" fontId="34" fillId="0" borderId="12" xfId="2" applyFont="1" applyFill="1" applyBorder="1" applyAlignment="1">
      <alignment vertical="center" wrapText="1"/>
    </xf>
    <xf numFmtId="164" fontId="24" fillId="0" borderId="12" xfId="2" applyFont="1" applyFill="1" applyBorder="1" applyAlignment="1">
      <alignment vertical="center" wrapText="1"/>
    </xf>
    <xf numFmtId="164" fontId="13" fillId="0" borderId="0" xfId="2" applyFont="1" applyFill="1" applyAlignment="1">
      <alignment horizontal="center" vertical="center"/>
    </xf>
    <xf numFmtId="164" fontId="13" fillId="0" borderId="0" xfId="2" applyFont="1" applyFill="1" applyAlignment="1">
      <alignment horizontal="right" vertical="center"/>
    </xf>
    <xf numFmtId="164" fontId="17" fillId="0" borderId="0" xfId="2" applyFont="1" applyFill="1" applyAlignment="1">
      <alignment horizontal="center" vertical="center"/>
    </xf>
    <xf numFmtId="3" fontId="13" fillId="0" borderId="0" xfId="0" applyNumberFormat="1" applyFont="1" applyAlignment="1">
      <alignment horizontal="right" vertical="center"/>
    </xf>
    <xf numFmtId="164" fontId="13" fillId="0" borderId="0" xfId="2" applyFont="1" applyFill="1" applyAlignment="1">
      <alignment horizontal="left" vertical="center"/>
    </xf>
    <xf numFmtId="164" fontId="17" fillId="0" borderId="12" xfId="2" applyFont="1" applyFill="1" applyBorder="1" applyAlignment="1">
      <alignment vertical="center" wrapText="1"/>
    </xf>
    <xf numFmtId="3" fontId="17" fillId="0" borderId="1" xfId="0" applyNumberFormat="1" applyFont="1" applyBorder="1" applyAlignment="1">
      <alignment horizontal="right" vertical="center" wrapText="1"/>
    </xf>
    <xf numFmtId="164" fontId="35" fillId="0" borderId="12" xfId="2" applyFont="1" applyFill="1" applyBorder="1" applyAlignment="1">
      <alignment vertical="center" wrapText="1"/>
    </xf>
    <xf numFmtId="164" fontId="13" fillId="0" borderId="12" xfId="2" applyFont="1" applyFill="1" applyBorder="1" applyAlignment="1">
      <alignment vertical="center"/>
    </xf>
    <xf numFmtId="164" fontId="13" fillId="0" borderId="12" xfId="2" applyFont="1" applyFill="1" applyBorder="1" applyAlignment="1">
      <alignment horizontal="justify" vertical="center" wrapText="1"/>
    </xf>
    <xf numFmtId="164" fontId="17" fillId="0" borderId="41" xfId="2" applyFont="1" applyFill="1" applyBorder="1" applyAlignment="1">
      <alignment vertical="center" wrapText="1"/>
    </xf>
    <xf numFmtId="164" fontId="17" fillId="0" borderId="43" xfId="2" applyFont="1" applyFill="1" applyBorder="1" applyAlignment="1">
      <alignment vertical="center" wrapText="1"/>
    </xf>
    <xf numFmtId="3" fontId="13" fillId="0" borderId="33"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164"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13" fillId="2" borderId="19" xfId="0" applyFont="1" applyFill="1" applyBorder="1" applyAlignment="1">
      <alignment horizontal="left" vertical="top" wrapText="1"/>
    </xf>
    <xf numFmtId="0" fontId="23" fillId="5" borderId="19" xfId="0" applyFont="1" applyFill="1" applyBorder="1" applyAlignment="1">
      <alignment horizontal="left" vertical="center" wrapText="1"/>
    </xf>
    <xf numFmtId="0" fontId="23" fillId="0" borderId="19" xfId="0" applyFont="1" applyBorder="1" applyAlignment="1">
      <alignment horizontal="center" vertical="center" wrapText="1"/>
    </xf>
    <xf numFmtId="0" fontId="19" fillId="2" borderId="19" xfId="0" applyFont="1" applyFill="1" applyBorder="1" applyAlignment="1">
      <alignment horizontal="left"/>
    </xf>
    <xf numFmtId="3" fontId="20" fillId="0" borderId="19" xfId="0" applyNumberFormat="1" applyFont="1" applyBorder="1" applyAlignment="1">
      <alignment horizontal="right"/>
    </xf>
    <xf numFmtId="0" fontId="19" fillId="2" borderId="19" xfId="0" applyFont="1" applyFill="1" applyBorder="1" applyAlignment="1">
      <alignment horizontal="center"/>
    </xf>
    <xf numFmtId="3" fontId="19" fillId="2" borderId="19" xfId="0" applyNumberFormat="1" applyFont="1" applyFill="1" applyBorder="1" applyAlignment="1">
      <alignment horizontal="center"/>
    </xf>
    <xf numFmtId="3" fontId="20" fillId="0" borderId="19" xfId="0" applyNumberFormat="1" applyFont="1" applyBorder="1" applyAlignment="1">
      <alignment horizontal="center"/>
    </xf>
    <xf numFmtId="0" fontId="20" fillId="0" borderId="19" xfId="0" applyFont="1" applyBorder="1" applyAlignment="1">
      <alignment horizontal="center"/>
    </xf>
    <xf numFmtId="164" fontId="20" fillId="0" borderId="19" xfId="2" applyFont="1" applyBorder="1" applyAlignment="1">
      <alignment horizontal="center"/>
    </xf>
    <xf numFmtId="10" fontId="20" fillId="0" borderId="19" xfId="9" applyNumberFormat="1" applyFont="1" applyBorder="1" applyAlignment="1">
      <alignment horizontal="center"/>
    </xf>
    <xf numFmtId="164"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4" fontId="25" fillId="2" borderId="19" xfId="0" applyNumberFormat="1" applyFont="1" applyFill="1" applyBorder="1" applyAlignment="1">
      <alignment horizontal="right"/>
    </xf>
    <xf numFmtId="3" fontId="25" fillId="0" borderId="19" xfId="0" applyNumberFormat="1" applyFont="1" applyBorder="1" applyAlignment="1">
      <alignment horizontal="center"/>
    </xf>
    <xf numFmtId="164" fontId="25" fillId="2" borderId="19" xfId="2" applyFont="1" applyFill="1" applyBorder="1" applyAlignment="1">
      <alignment horizontal="center"/>
    </xf>
    <xf numFmtId="3" fontId="25" fillId="0" borderId="19" xfId="0" applyNumberFormat="1" applyFont="1" applyBorder="1" applyAlignment="1">
      <alignment horizontal="right" vertical="top" wrapText="1"/>
    </xf>
    <xf numFmtId="164" fontId="0" fillId="2" borderId="0" xfId="2" applyFont="1" applyFill="1"/>
    <xf numFmtId="0" fontId="31" fillId="0" borderId="19" xfId="0" applyFont="1" applyBorder="1" applyAlignment="1">
      <alignment horizontal="left"/>
    </xf>
    <xf numFmtId="164" fontId="25" fillId="0" borderId="19" xfId="2" applyFont="1" applyFill="1" applyBorder="1"/>
    <xf numFmtId="164" fontId="25" fillId="2" borderId="19" xfId="2" applyFont="1" applyFill="1" applyBorder="1"/>
    <xf numFmtId="3" fontId="41" fillId="2" borderId="36" xfId="0" applyNumberFormat="1" applyFont="1" applyFill="1" applyBorder="1" applyAlignment="1">
      <alignment horizontal="right" vertical="center" wrapText="1"/>
    </xf>
    <xf numFmtId="3" fontId="41" fillId="2" borderId="5" xfId="0" applyNumberFormat="1" applyFont="1" applyFill="1" applyBorder="1" applyAlignment="1">
      <alignment horizontal="center" vertical="center" wrapText="1"/>
    </xf>
    <xf numFmtId="0" fontId="13" fillId="0" borderId="31" xfId="0" applyFont="1" applyBorder="1" applyAlignment="1">
      <alignment horizontal="center"/>
    </xf>
    <xf numFmtId="0" fontId="13" fillId="0" borderId="32" xfId="0" applyFont="1" applyBorder="1" applyAlignment="1">
      <alignment horizontal="center"/>
    </xf>
    <xf numFmtId="0" fontId="20" fillId="0" borderId="36"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6" xfId="0" applyFont="1" applyBorder="1" applyAlignment="1">
      <alignment horizontal="left"/>
    </xf>
    <xf numFmtId="0" fontId="13" fillId="0" borderId="37" xfId="0" applyFont="1" applyBorder="1" applyAlignment="1">
      <alignment horizontal="left"/>
    </xf>
    <xf numFmtId="0" fontId="13" fillId="0" borderId="33" xfId="0" applyFont="1" applyBorder="1" applyAlignment="1">
      <alignment horizontal="left"/>
    </xf>
    <xf numFmtId="0" fontId="13" fillId="0" borderId="33" xfId="0" applyFont="1" applyBorder="1" applyAlignment="1">
      <alignment horizontal="center"/>
    </xf>
    <xf numFmtId="0" fontId="13" fillId="0" borderId="34"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164" fontId="13" fillId="2" borderId="0" xfId="2" applyFont="1" applyFill="1" applyAlignment="1">
      <alignment horizontal="left" vertical="center"/>
    </xf>
    <xf numFmtId="0" fontId="15" fillId="2" borderId="0" xfId="0" applyFont="1" applyFill="1"/>
    <xf numFmtId="0" fontId="49" fillId="2" borderId="3" xfId="0" applyFont="1" applyFill="1" applyBorder="1" applyAlignment="1">
      <alignment horizontal="left" vertical="top" wrapText="1"/>
    </xf>
    <xf numFmtId="164"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164" fontId="20" fillId="2" borderId="25" xfId="0" applyNumberFormat="1" applyFont="1" applyFill="1" applyBorder="1" applyAlignment="1">
      <alignment vertical="top" wrapText="1"/>
    </xf>
    <xf numFmtId="0" fontId="20" fillId="2" borderId="1" xfId="0" applyFont="1" applyFill="1" applyBorder="1" applyAlignment="1">
      <alignment vertical="top" wrapText="1"/>
    </xf>
    <xf numFmtId="164" fontId="20" fillId="2" borderId="2" xfId="0" applyNumberFormat="1" applyFont="1" applyFill="1" applyBorder="1" applyAlignment="1">
      <alignment vertical="top" wrapText="1"/>
    </xf>
    <xf numFmtId="164" fontId="20" fillId="2" borderId="10" xfId="2" applyFont="1" applyFill="1" applyBorder="1" applyAlignment="1">
      <alignment vertical="center" wrapText="1"/>
    </xf>
    <xf numFmtId="164" fontId="20" fillId="2" borderId="2" xfId="2" applyFont="1" applyFill="1" applyBorder="1" applyAlignment="1">
      <alignment vertical="center" wrapText="1"/>
    </xf>
    <xf numFmtId="3" fontId="20" fillId="2" borderId="1" xfId="0" applyNumberFormat="1" applyFont="1" applyFill="1" applyBorder="1" applyAlignment="1">
      <alignment vertical="top" wrapText="1"/>
    </xf>
    <xf numFmtId="0" fontId="49"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164" fontId="20" fillId="2" borderId="13" xfId="0" applyNumberFormat="1" applyFont="1" applyFill="1" applyBorder="1" applyAlignment="1">
      <alignment vertical="top" wrapText="1"/>
    </xf>
    <xf numFmtId="3" fontId="0" fillId="2" borderId="0" xfId="0" applyNumberFormat="1" applyFill="1"/>
    <xf numFmtId="164" fontId="0" fillId="2" borderId="0" xfId="0" applyNumberFormat="1" applyFill="1"/>
    <xf numFmtId="0" fontId="25" fillId="0" borderId="19" xfId="0" applyFont="1" applyBorder="1" applyAlignment="1">
      <alignment horizontal="left" vertical="top" wrapText="1"/>
    </xf>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9" fillId="0" borderId="0" xfId="403" applyFont="1"/>
    <xf numFmtId="0" fontId="56" fillId="2" borderId="19" xfId="0" applyFont="1" applyFill="1" applyBorder="1"/>
    <xf numFmtId="0" fontId="25" fillId="2" borderId="11" xfId="0" applyFont="1" applyFill="1" applyBorder="1" applyAlignment="1">
      <alignment horizontal="left"/>
    </xf>
    <xf numFmtId="3" fontId="17" fillId="0" borderId="47" xfId="0" applyNumberFormat="1" applyFont="1" applyBorder="1" applyAlignment="1">
      <alignment horizontal="right" vertical="center" wrapText="1"/>
    </xf>
    <xf numFmtId="3" fontId="17" fillId="0" borderId="0" xfId="0" applyNumberFormat="1" applyFont="1" applyAlignment="1">
      <alignment horizontal="right" vertical="center" wrapText="1"/>
    </xf>
    <xf numFmtId="164" fontId="17" fillId="0" borderId="46" xfId="2" applyFont="1" applyFill="1" applyBorder="1" applyAlignment="1">
      <alignment vertical="center" wrapText="1"/>
    </xf>
    <xf numFmtId="3" fontId="13" fillId="0" borderId="31" xfId="0" applyNumberFormat="1" applyFont="1" applyBorder="1" applyAlignment="1">
      <alignment horizontal="right" vertical="center" wrapText="1"/>
    </xf>
    <xf numFmtId="168" fontId="0" fillId="2" borderId="0" xfId="1" applyNumberFormat="1" applyFont="1" applyFill="1"/>
    <xf numFmtId="0" fontId="68" fillId="2" borderId="19" xfId="6" applyFont="1" applyFill="1" applyBorder="1" applyAlignment="1">
      <alignment horizontal="left"/>
    </xf>
    <xf numFmtId="0" fontId="29" fillId="2" borderId="19" xfId="0" applyFont="1" applyFill="1" applyBorder="1" applyAlignment="1">
      <alignment horizontal="center" vertical="center"/>
    </xf>
    <xf numFmtId="0" fontId="29" fillId="2" borderId="0" xfId="0" applyFont="1" applyFill="1" applyAlignment="1">
      <alignment horizontal="left"/>
    </xf>
    <xf numFmtId="0" fontId="70" fillId="2" borderId="7" xfId="0" applyFont="1" applyFill="1" applyBorder="1" applyAlignment="1">
      <alignment horizontal="left" vertical="top" wrapText="1"/>
    </xf>
    <xf numFmtId="164" fontId="71" fillId="2" borderId="11" xfId="2" applyFont="1" applyFill="1" applyBorder="1" applyAlignment="1">
      <alignment vertical="center" wrapText="1"/>
    </xf>
    <xf numFmtId="164" fontId="22" fillId="2" borderId="21" xfId="2" applyFont="1" applyFill="1" applyBorder="1" applyAlignment="1">
      <alignment vertical="top" wrapText="1"/>
    </xf>
    <xf numFmtId="0" fontId="70" fillId="2" borderId="4" xfId="0" applyFont="1" applyFill="1" applyBorder="1" applyAlignment="1">
      <alignment horizontal="left" vertical="top" wrapText="1"/>
    </xf>
    <xf numFmtId="164" fontId="71" fillId="2" borderId="39" xfId="2" applyFont="1" applyFill="1" applyBorder="1" applyAlignment="1">
      <alignment vertical="center" wrapText="1"/>
    </xf>
    <xf numFmtId="0" fontId="22" fillId="2" borderId="16" xfId="0" applyFont="1" applyFill="1" applyBorder="1" applyAlignment="1">
      <alignment vertical="center" wrapText="1"/>
    </xf>
    <xf numFmtId="3" fontId="71" fillId="2" borderId="16" xfId="0" applyNumberFormat="1" applyFont="1" applyFill="1" applyBorder="1" applyAlignment="1">
      <alignment vertical="center" wrapText="1"/>
    </xf>
    <xf numFmtId="3" fontId="71" fillId="2" borderId="16" xfId="0" applyNumberFormat="1" applyFont="1" applyFill="1" applyBorder="1" applyAlignment="1">
      <alignment vertical="top" wrapText="1"/>
    </xf>
    <xf numFmtId="164" fontId="71" fillId="2" borderId="40" xfId="2" applyFont="1" applyFill="1" applyBorder="1" applyAlignment="1">
      <alignment vertical="top" wrapText="1"/>
    </xf>
    <xf numFmtId="3" fontId="13" fillId="0" borderId="42" xfId="0" applyNumberFormat="1" applyFont="1" applyBorder="1" applyAlignment="1">
      <alignment horizontal="right" vertical="center" wrapText="1"/>
    </xf>
    <xf numFmtId="3" fontId="17" fillId="0" borderId="56" xfId="0" applyNumberFormat="1" applyFont="1" applyBorder="1" applyAlignment="1">
      <alignment horizontal="right" vertical="center" wrapText="1"/>
    </xf>
    <xf numFmtId="3" fontId="43" fillId="0" borderId="2" xfId="0" applyNumberFormat="1" applyFont="1" applyBorder="1" applyAlignment="1">
      <alignment horizontal="right" vertical="center" wrapText="1"/>
    </xf>
    <xf numFmtId="3" fontId="43" fillId="0" borderId="2" xfId="0" applyNumberFormat="1" applyFont="1" applyBorder="1" applyAlignment="1">
      <alignment vertical="center" wrapText="1"/>
    </xf>
    <xf numFmtId="168" fontId="25" fillId="2" borderId="19" xfId="1" applyNumberFormat="1" applyFont="1" applyFill="1" applyBorder="1" applyAlignment="1">
      <alignment horizontal="left" vertical="top" wrapText="1"/>
    </xf>
    <xf numFmtId="3" fontId="25" fillId="2" borderId="11" xfId="0" applyNumberFormat="1" applyFont="1" applyFill="1" applyBorder="1"/>
    <xf numFmtId="165" fontId="13" fillId="0" borderId="0" xfId="1" applyFont="1"/>
    <xf numFmtId="43" fontId="13" fillId="0" borderId="0" xfId="0" applyNumberFormat="1" applyFont="1"/>
    <xf numFmtId="168" fontId="33" fillId="2" borderId="0" xfId="1" applyNumberFormat="1" applyFont="1" applyFill="1" applyAlignment="1">
      <alignment horizontal="left"/>
    </xf>
    <xf numFmtId="0" fontId="1" fillId="0" borderId="0" xfId="84"/>
    <xf numFmtId="164" fontId="69" fillId="2" borderId="0" xfId="675" applyFont="1" applyFill="1" applyAlignment="1">
      <alignment horizontal="left" vertical="center"/>
    </xf>
    <xf numFmtId="3" fontId="58" fillId="2" borderId="0" xfId="84" applyNumberFormat="1" applyFont="1" applyFill="1" applyAlignment="1">
      <alignment vertical="center"/>
    </xf>
    <xf numFmtId="3" fontId="59" fillId="2" borderId="29" xfId="84" applyNumberFormat="1" applyFont="1" applyFill="1" applyBorder="1" applyAlignment="1">
      <alignment horizontal="center" vertical="center" wrapText="1"/>
    </xf>
    <xf numFmtId="3" fontId="59" fillId="2" borderId="30" xfId="84" applyNumberFormat="1" applyFont="1" applyFill="1" applyBorder="1" applyAlignment="1">
      <alignment horizontal="center" vertical="center" wrapText="1"/>
    </xf>
    <xf numFmtId="3" fontId="62" fillId="2" borderId="2" xfId="84" applyNumberFormat="1" applyFont="1" applyFill="1" applyBorder="1" applyAlignment="1">
      <alignment horizontal="center" vertical="center" wrapText="1"/>
    </xf>
    <xf numFmtId="3" fontId="62" fillId="2" borderId="1" xfId="84" applyNumberFormat="1" applyFont="1" applyFill="1" applyBorder="1" applyAlignment="1">
      <alignment horizontal="center" vertical="center" wrapText="1"/>
    </xf>
    <xf numFmtId="164" fontId="62" fillId="2" borderId="3" xfId="675" applyFont="1" applyFill="1" applyBorder="1" applyAlignment="1">
      <alignment vertical="center" wrapText="1"/>
    </xf>
    <xf numFmtId="164" fontId="63" fillId="2" borderId="8" xfId="675" applyFont="1" applyFill="1" applyBorder="1" applyAlignment="1">
      <alignment vertical="center" wrapText="1"/>
    </xf>
    <xf numFmtId="3" fontId="63" fillId="2" borderId="9" xfId="84" applyNumberFormat="1" applyFont="1" applyFill="1" applyBorder="1" applyAlignment="1">
      <alignment horizontal="center" vertical="center" wrapText="1"/>
    </xf>
    <xf numFmtId="3" fontId="1" fillId="0" borderId="0" xfId="84" applyNumberFormat="1"/>
    <xf numFmtId="164" fontId="62" fillId="2" borderId="8" xfId="675" applyFont="1" applyFill="1" applyBorder="1" applyAlignment="1">
      <alignment vertical="center" wrapText="1"/>
    </xf>
    <xf numFmtId="3" fontId="62" fillId="0" borderId="2" xfId="84" applyNumberFormat="1" applyFont="1" applyBorder="1" applyAlignment="1">
      <alignment horizontal="center" vertical="center" wrapText="1"/>
    </xf>
    <xf numFmtId="3" fontId="62" fillId="2" borderId="27" xfId="84" applyNumberFormat="1" applyFont="1" applyFill="1" applyBorder="1" applyAlignment="1">
      <alignment horizontal="center" vertical="center" wrapText="1"/>
    </xf>
    <xf numFmtId="164" fontId="62" fillId="2" borderId="8" xfId="675" applyFont="1" applyFill="1" applyBorder="1" applyAlignment="1">
      <alignment horizontal="center" vertical="center" wrapText="1"/>
    </xf>
    <xf numFmtId="164" fontId="62" fillId="2" borderId="7" xfId="675" applyFont="1" applyFill="1" applyBorder="1" applyAlignment="1">
      <alignment vertical="center" wrapText="1"/>
    </xf>
    <xf numFmtId="164" fontId="63" fillId="2" borderId="8" xfId="675" applyFont="1" applyFill="1" applyBorder="1" applyAlignment="1">
      <alignment horizontal="left" vertical="center" wrapText="1"/>
    </xf>
    <xf numFmtId="164" fontId="62" fillId="2" borderId="8" xfId="675" applyFont="1" applyFill="1" applyBorder="1" applyAlignment="1">
      <alignment horizontal="left" vertical="center" wrapText="1"/>
    </xf>
    <xf numFmtId="3" fontId="62" fillId="2" borderId="6" xfId="84" applyNumberFormat="1" applyFont="1" applyFill="1" applyBorder="1" applyAlignment="1">
      <alignment horizontal="center" vertical="center" wrapText="1"/>
    </xf>
    <xf numFmtId="3" fontId="62" fillId="2" borderId="28" xfId="84" applyNumberFormat="1" applyFont="1" applyFill="1" applyBorder="1" applyAlignment="1">
      <alignment horizontal="center" vertical="center" wrapText="1"/>
    </xf>
    <xf numFmtId="164" fontId="63" fillId="2" borderId="4" xfId="675" applyFont="1" applyFill="1" applyBorder="1" applyAlignment="1">
      <alignment vertical="center" wrapText="1"/>
    </xf>
    <xf numFmtId="3" fontId="63" fillId="2" borderId="5" xfId="84" applyNumberFormat="1" applyFont="1" applyFill="1" applyBorder="1" applyAlignment="1">
      <alignment horizontal="center" vertical="center" wrapText="1"/>
    </xf>
    <xf numFmtId="164" fontId="64" fillId="2" borderId="0" xfId="675" applyFont="1" applyFill="1" applyAlignment="1">
      <alignment horizontal="center" vertical="center"/>
    </xf>
    <xf numFmtId="0" fontId="1" fillId="2" borderId="0" xfId="84" applyFill="1"/>
    <xf numFmtId="3" fontId="1" fillId="2" borderId="0" xfId="84" applyNumberFormat="1" applyFill="1"/>
    <xf numFmtId="164" fontId="11" fillId="2" borderId="0" xfId="675" applyFont="1" applyFill="1"/>
    <xf numFmtId="168" fontId="20" fillId="2" borderId="1" xfId="1" applyNumberFormat="1" applyFont="1" applyFill="1" applyBorder="1" applyAlignment="1">
      <alignment vertical="top" wrapText="1"/>
    </xf>
    <xf numFmtId="3" fontId="12" fillId="2" borderId="0" xfId="0" applyNumberFormat="1" applyFont="1" applyFill="1"/>
    <xf numFmtId="0" fontId="72" fillId="2" borderId="0" xfId="0" applyFont="1" applyFill="1" applyAlignment="1">
      <alignment horizontal="center" vertical="center"/>
    </xf>
    <xf numFmtId="0" fontId="25" fillId="0" borderId="11" xfId="0" applyFont="1" applyBorder="1" applyAlignment="1">
      <alignment horizontal="left"/>
    </xf>
    <xf numFmtId="0" fontId="30" fillId="0" borderId="11" xfId="4" applyFont="1" applyBorder="1" applyAlignment="1">
      <alignment horizontal="left"/>
    </xf>
    <xf numFmtId="168" fontId="25" fillId="0" borderId="19" xfId="1" applyNumberFormat="1" applyFont="1" applyFill="1" applyBorder="1"/>
    <xf numFmtId="168" fontId="25" fillId="0" borderId="0" xfId="0" applyNumberFormat="1" applyFont="1"/>
    <xf numFmtId="3" fontId="41" fillId="0" borderId="2" xfId="0" applyNumberFormat="1" applyFont="1" applyBorder="1" applyAlignment="1">
      <alignment horizontal="right" vertical="center" wrapText="1"/>
    </xf>
    <xf numFmtId="164" fontId="41" fillId="0" borderId="12" xfId="2" applyFont="1" applyFill="1" applyBorder="1" applyAlignment="1">
      <alignment horizontal="left" vertical="center" wrapText="1"/>
    </xf>
    <xf numFmtId="0" fontId="41" fillId="0" borderId="0" xfId="0" applyFont="1" applyAlignment="1">
      <alignment horizontal="left"/>
    </xf>
    <xf numFmtId="3" fontId="41" fillId="0" borderId="0" xfId="0" applyNumberFormat="1" applyFont="1" applyAlignment="1">
      <alignment horizontal="left"/>
    </xf>
    <xf numFmtId="168" fontId="41" fillId="2" borderId="19" xfId="1" applyNumberFormat="1" applyFont="1" applyFill="1" applyBorder="1" applyAlignment="1">
      <alignment horizontal="center" vertical="center" wrapText="1"/>
    </xf>
    <xf numFmtId="168" fontId="41" fillId="2" borderId="21" xfId="1" applyNumberFormat="1" applyFont="1" applyFill="1" applyBorder="1" applyAlignment="1">
      <alignment horizontal="center" vertical="center" wrapText="1"/>
    </xf>
    <xf numFmtId="3" fontId="74" fillId="2" borderId="19" xfId="0" applyNumberFormat="1" applyFont="1" applyFill="1" applyBorder="1" applyAlignment="1">
      <alignment horizontal="center"/>
    </xf>
    <xf numFmtId="164" fontId="74" fillId="2" borderId="19" xfId="2" applyFont="1" applyFill="1" applyBorder="1" applyAlignment="1">
      <alignment horizontal="center"/>
    </xf>
    <xf numFmtId="168" fontId="26" fillId="2" borderId="13" xfId="1" applyNumberFormat="1" applyFont="1" applyFill="1" applyBorder="1" applyAlignment="1">
      <alignment horizontal="center"/>
    </xf>
    <xf numFmtId="3" fontId="75" fillId="2" borderId="19" xfId="0" applyNumberFormat="1" applyFont="1" applyFill="1" applyBorder="1" applyAlignment="1">
      <alignment horizont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38" fillId="2" borderId="0" xfId="0" applyFont="1" applyFill="1" applyAlignment="1">
      <alignment horizontal="center"/>
    </xf>
    <xf numFmtId="0" fontId="17" fillId="2" borderId="0" xfId="0" applyFont="1" applyFill="1" applyAlignment="1">
      <alignment horizont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13" fillId="0" borderId="35" xfId="0" applyFont="1" applyBorder="1" applyAlignment="1">
      <alignment horizontal="left" vertical="top" wrapText="1"/>
    </xf>
    <xf numFmtId="0" fontId="13" fillId="0" borderId="31" xfId="0" applyFont="1" applyBorder="1" applyAlignment="1">
      <alignment horizontal="left" vertical="top" wrapText="1"/>
    </xf>
    <xf numFmtId="0" fontId="13" fillId="0" borderId="36" xfId="0" applyFont="1" applyBorder="1" applyAlignment="1">
      <alignment horizontal="left" vertical="top" wrapText="1"/>
    </xf>
    <xf numFmtId="0" fontId="13" fillId="0" borderId="0" xfId="0" applyFont="1" applyAlignment="1">
      <alignment horizontal="left" vertical="top" wrapText="1"/>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34" fillId="2" borderId="31" xfId="0" applyFont="1" applyFill="1" applyBorder="1" applyAlignment="1">
      <alignment horizontal="center" vertical="center"/>
    </xf>
    <xf numFmtId="0" fontId="34" fillId="2" borderId="32" xfId="0" applyFont="1" applyFill="1" applyBorder="1" applyAlignment="1">
      <alignment horizontal="center" vertical="center"/>
    </xf>
    <xf numFmtId="0" fontId="19" fillId="2" borderId="37" xfId="0" applyFont="1" applyFill="1" applyBorder="1" applyAlignment="1">
      <alignment horizontal="center"/>
    </xf>
    <xf numFmtId="0" fontId="19" fillId="2" borderId="33" xfId="0" applyFont="1" applyFill="1" applyBorder="1" applyAlignment="1">
      <alignment horizontal="center"/>
    </xf>
    <xf numFmtId="0" fontId="19" fillId="2" borderId="34" xfId="0" applyFont="1" applyFill="1" applyBorder="1" applyAlignment="1">
      <alignment horizontal="center"/>
    </xf>
    <xf numFmtId="0" fontId="34" fillId="2" borderId="2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13" fillId="0" borderId="35" xfId="0" applyFont="1" applyBorder="1" applyAlignment="1">
      <alignment horizontal="left"/>
    </xf>
    <xf numFmtId="0" fontId="13" fillId="0" borderId="31" xfId="0" applyFont="1" applyBorder="1" applyAlignment="1">
      <alignment horizontal="left"/>
    </xf>
    <xf numFmtId="0" fontId="37" fillId="0" borderId="38" xfId="0" applyFont="1" applyBorder="1" applyAlignment="1">
      <alignment horizontal="center" vertical="center"/>
    </xf>
    <xf numFmtId="0" fontId="37" fillId="0" borderId="20" xfId="0" applyFont="1" applyBorder="1" applyAlignment="1">
      <alignment horizontal="center" vertical="center"/>
    </xf>
    <xf numFmtId="0" fontId="37" fillId="0" borderId="11" xfId="0" applyFont="1" applyBorder="1" applyAlignment="1">
      <alignment horizontal="center" vertical="center"/>
    </xf>
    <xf numFmtId="0" fontId="13" fillId="2" borderId="19" xfId="0" applyFont="1" applyFill="1" applyBorder="1" applyAlignment="1">
      <alignment horizontal="left" vertical="top" wrapText="1"/>
    </xf>
    <xf numFmtId="0" fontId="23" fillId="0" borderId="19" xfId="0" applyFont="1" applyBorder="1" applyAlignment="1">
      <alignment horizontal="left" vertical="center" wrapText="1"/>
    </xf>
    <xf numFmtId="0" fontId="23" fillId="0" borderId="19" xfId="0" applyFont="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3" fontId="41" fillId="2" borderId="45" xfId="0" applyNumberFormat="1" applyFont="1" applyFill="1" applyBorder="1" applyAlignment="1">
      <alignment horizontal="center" vertical="center" wrapText="1"/>
    </xf>
    <xf numFmtId="3" fontId="41" fillId="2" borderId="13" xfId="0" applyNumberFormat="1" applyFont="1" applyFill="1" applyBorder="1" applyAlignment="1">
      <alignment horizontal="center" vertical="center" wrapText="1"/>
    </xf>
    <xf numFmtId="0" fontId="67" fillId="2" borderId="0" xfId="0" applyFont="1" applyFill="1" applyAlignment="1">
      <alignment horizontal="center"/>
    </xf>
    <xf numFmtId="0" fontId="39" fillId="2" borderId="0" xfId="0" applyFont="1" applyFill="1" applyAlignment="1">
      <alignment horizontal="center" vertical="center"/>
    </xf>
    <xf numFmtId="164" fontId="44" fillId="2" borderId="0" xfId="2" applyFont="1" applyFill="1" applyAlignment="1">
      <alignment horizontal="center" vertical="center"/>
    </xf>
    <xf numFmtId="3" fontId="21" fillId="0" borderId="0" xfId="0" applyNumberFormat="1" applyFont="1" applyAlignment="1">
      <alignment horizontal="left"/>
    </xf>
    <xf numFmtId="0" fontId="43" fillId="2" borderId="0" xfId="0" applyFont="1" applyFill="1" applyAlignment="1">
      <alignment horizontal="center" vertical="center"/>
    </xf>
    <xf numFmtId="164" fontId="43" fillId="2" borderId="46" xfId="2" applyFont="1" applyFill="1" applyBorder="1" applyAlignment="1">
      <alignment horizontal="center" vertical="center" wrapText="1"/>
    </xf>
    <xf numFmtId="164" fontId="43" fillId="2" borderId="22" xfId="2" applyFont="1" applyFill="1" applyBorder="1" applyAlignment="1">
      <alignment horizontal="center" vertical="center" wrapText="1"/>
    </xf>
    <xf numFmtId="3" fontId="43" fillId="2" borderId="45" xfId="0" applyNumberFormat="1" applyFont="1" applyFill="1" applyBorder="1" applyAlignment="1">
      <alignment horizontal="center" vertical="center" wrapText="1"/>
    </xf>
    <xf numFmtId="3" fontId="43" fillId="2" borderId="5" xfId="0" applyNumberFormat="1" applyFont="1" applyFill="1" applyBorder="1" applyAlignment="1">
      <alignment horizontal="center" vertical="center" wrapText="1"/>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3" fontId="43" fillId="2" borderId="44" xfId="0" applyNumberFormat="1" applyFont="1" applyFill="1" applyBorder="1" applyAlignment="1">
      <alignment horizontal="center" vertical="center" wrapText="1"/>
    </xf>
    <xf numFmtId="3" fontId="43" fillId="2" borderId="17" xfId="0" applyNumberFormat="1" applyFont="1" applyFill="1" applyBorder="1" applyAlignment="1">
      <alignment horizontal="center" vertical="center" wrapText="1"/>
    </xf>
    <xf numFmtId="0" fontId="41" fillId="2" borderId="45" xfId="0" applyFont="1" applyFill="1" applyBorder="1" applyAlignment="1">
      <alignment vertical="center" wrapText="1"/>
    </xf>
    <xf numFmtId="0" fontId="41" fillId="2" borderId="13" xfId="0" applyFont="1" applyFill="1" applyBorder="1" applyAlignment="1">
      <alignment vertical="center" wrapText="1"/>
    </xf>
    <xf numFmtId="3" fontId="41" fillId="2" borderId="44" xfId="0" applyNumberFormat="1" applyFont="1" applyFill="1" applyBorder="1" applyAlignment="1">
      <alignment horizontal="center" vertical="center" wrapText="1"/>
    </xf>
    <xf numFmtId="3" fontId="41" fillId="2" borderId="14" xfId="0" applyNumberFormat="1" applyFont="1" applyFill="1" applyBorder="1" applyAlignment="1">
      <alignment horizontal="center" vertical="center" wrapText="1"/>
    </xf>
    <xf numFmtId="164" fontId="41" fillId="2" borderId="46" xfId="2" applyFont="1" applyFill="1" applyBorder="1" applyAlignment="1">
      <alignment vertical="center" wrapText="1"/>
    </xf>
    <xf numFmtId="164" fontId="41" fillId="2" borderId="43" xfId="2" applyFont="1" applyFill="1" applyBorder="1" applyAlignment="1">
      <alignment vertical="center" wrapText="1"/>
    </xf>
    <xf numFmtId="3" fontId="17" fillId="0" borderId="47"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4"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164" fontId="13" fillId="0" borderId="46" xfId="2" applyFont="1" applyFill="1" applyBorder="1" applyAlignment="1">
      <alignment vertical="center" wrapText="1"/>
    </xf>
    <xf numFmtId="164" fontId="13" fillId="0" borderId="22" xfId="2" applyFont="1" applyFill="1" applyBorder="1" applyAlignment="1">
      <alignment vertical="center" wrapText="1"/>
    </xf>
    <xf numFmtId="0" fontId="40" fillId="0" borderId="0" xfId="0" applyFont="1" applyAlignment="1">
      <alignment horizontal="center" vertical="center"/>
    </xf>
    <xf numFmtId="164" fontId="13" fillId="0" borderId="0" xfId="2" applyFont="1" applyFill="1" applyAlignment="1">
      <alignment horizontal="center" vertical="center"/>
    </xf>
    <xf numFmtId="164" fontId="17" fillId="0" borderId="0" xfId="2" applyFont="1" applyFill="1" applyAlignment="1">
      <alignment horizontal="center"/>
    </xf>
    <xf numFmtId="3" fontId="65" fillId="0" borderId="0" xfId="84" applyNumberFormat="1" applyFont="1" applyAlignment="1">
      <alignment horizontal="left"/>
    </xf>
    <xf numFmtId="164" fontId="57" fillId="2" borderId="0" xfId="675" applyFont="1" applyFill="1" applyAlignment="1">
      <alignment horizontal="center" vertical="center"/>
    </xf>
    <xf numFmtId="164" fontId="69" fillId="2" borderId="0" xfId="675" applyFont="1" applyFill="1" applyAlignment="1">
      <alignment horizontal="center" vertical="center"/>
    </xf>
    <xf numFmtId="164" fontId="60" fillId="2" borderId="0" xfId="675" applyFont="1" applyFill="1" applyAlignment="1">
      <alignment horizontal="center" vertical="center"/>
    </xf>
    <xf numFmtId="164" fontId="61" fillId="2" borderId="0" xfId="675" applyFont="1" applyFill="1" applyAlignment="1">
      <alignment horizontal="center" vertical="center"/>
    </xf>
    <xf numFmtId="164" fontId="62" fillId="2" borderId="48" xfId="675" applyFont="1" applyFill="1" applyBorder="1" applyAlignment="1">
      <alignment horizontal="center"/>
    </xf>
    <xf numFmtId="164" fontId="62" fillId="2" borderId="7" xfId="675" applyFont="1" applyFill="1" applyBorder="1" applyAlignment="1">
      <alignment horizontal="center"/>
    </xf>
    <xf numFmtId="0" fontId="49" fillId="2" borderId="21" xfId="0" applyFont="1" applyFill="1" applyBorder="1" applyAlignment="1">
      <alignment horizontal="center" vertical="center" wrapText="1"/>
    </xf>
    <xf numFmtId="164" fontId="14" fillId="2" borderId="0" xfId="2" applyFont="1" applyFill="1" applyAlignment="1">
      <alignment horizontal="center" vertical="center"/>
    </xf>
    <xf numFmtId="164" fontId="26" fillId="2" borderId="0" xfId="2" applyFont="1" applyFill="1" applyAlignment="1">
      <alignment horizontal="center" vertical="center"/>
    </xf>
    <xf numFmtId="164" fontId="20" fillId="2" borderId="0" xfId="2" applyFont="1" applyFill="1" applyAlignment="1">
      <alignment horizontal="center" vertical="center"/>
    </xf>
    <xf numFmtId="164" fontId="49" fillId="2" borderId="48" xfId="2" applyFont="1" applyFill="1" applyBorder="1" applyAlignment="1">
      <alignment horizontal="center" vertical="center" wrapText="1"/>
    </xf>
    <xf numFmtId="164" fontId="49" fillId="2" borderId="3" xfId="2" applyFont="1" applyFill="1" applyBorder="1" applyAlignment="1">
      <alignment horizontal="center" vertical="center" wrapText="1"/>
    </xf>
    <xf numFmtId="164" fontId="49" fillId="2" borderId="7" xfId="2" applyFont="1" applyFill="1" applyBorder="1" applyAlignment="1">
      <alignment horizontal="center" vertical="center" wrapText="1"/>
    </xf>
    <xf numFmtId="164" fontId="49" fillId="2" borderId="45" xfId="2" applyFont="1" applyFill="1" applyBorder="1" applyAlignment="1">
      <alignment horizontal="center" vertical="center" wrapText="1"/>
    </xf>
    <xf numFmtId="164" fontId="49" fillId="2" borderId="2" xfId="2" applyFont="1" applyFill="1" applyBorder="1" applyAlignment="1">
      <alignment horizontal="center" vertical="center" wrapText="1"/>
    </xf>
    <xf numFmtId="164" fontId="49" fillId="2" borderId="13" xfId="2" applyFont="1" applyFill="1" applyBorder="1" applyAlignment="1">
      <alignment horizontal="center" vertical="center" wrapText="1"/>
    </xf>
    <xf numFmtId="0" fontId="49" fillId="2" borderId="50" xfId="0" applyFont="1" applyFill="1" applyBorder="1" applyAlignment="1">
      <alignment horizontal="center" vertical="center" wrapText="1"/>
    </xf>
    <xf numFmtId="0" fontId="49" fillId="2" borderId="51" xfId="0" applyFont="1" applyFill="1" applyBorder="1" applyAlignment="1">
      <alignment horizontal="center" vertical="center" wrapText="1"/>
    </xf>
    <xf numFmtId="0" fontId="49" fillId="2" borderId="49" xfId="0" applyFont="1" applyFill="1" applyBorder="1" applyAlignment="1">
      <alignment horizontal="center" vertical="center" wrapText="1"/>
    </xf>
    <xf numFmtId="0" fontId="49" fillId="2" borderId="49" xfId="0" applyFont="1" applyFill="1" applyBorder="1" applyAlignment="1">
      <alignment horizontal="center" vertical="top" wrapText="1"/>
    </xf>
    <xf numFmtId="0" fontId="49" fillId="2" borderId="30" xfId="0" applyFont="1" applyFill="1" applyBorder="1" applyAlignment="1">
      <alignment horizontal="center" vertical="top" wrapText="1"/>
    </xf>
    <xf numFmtId="0" fontId="49" fillId="2" borderId="25" xfId="0" applyFont="1" applyFill="1" applyBorder="1" applyAlignment="1">
      <alignment horizontal="center" vertical="center" wrapText="1"/>
    </xf>
    <xf numFmtId="0" fontId="49" fillId="2" borderId="13" xfId="0" applyFont="1" applyFill="1" applyBorder="1" applyAlignment="1">
      <alignment horizontal="center" vertical="center" wrapText="1"/>
    </xf>
    <xf numFmtId="0" fontId="49" fillId="2" borderId="31" xfId="0" applyFont="1" applyFill="1" applyBorder="1" applyAlignment="1">
      <alignment horizontal="center" vertical="center" wrapText="1"/>
    </xf>
    <xf numFmtId="0" fontId="49" fillId="2" borderId="33" xfId="0" applyFont="1" applyFill="1" applyBorder="1" applyAlignment="1">
      <alignment horizontal="center" vertical="center" wrapText="1"/>
    </xf>
    <xf numFmtId="3" fontId="49" fillId="2" borderId="25" xfId="0" applyNumberFormat="1" applyFont="1" applyFill="1" applyBorder="1" applyAlignment="1">
      <alignment horizontal="center" vertical="center" wrapText="1"/>
    </xf>
    <xf numFmtId="3" fontId="49" fillId="2" borderId="13" xfId="0" applyNumberFormat="1" applyFont="1" applyFill="1" applyBorder="1" applyAlignment="1">
      <alignment horizontal="center"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30" fillId="2" borderId="0" xfId="0" applyFont="1" applyFill="1" applyAlignment="1">
      <alignment horizontal="left" wrapText="1"/>
    </xf>
    <xf numFmtId="0" fontId="25" fillId="0" borderId="0" xfId="0" applyFont="1" applyAlignment="1">
      <alignment horizontal="left" wrapText="1"/>
    </xf>
    <xf numFmtId="0" fontId="25" fillId="2" borderId="0" xfId="0" applyFont="1" applyFill="1" applyAlignment="1">
      <alignment horizontal="left" vertical="center" wrapText="1"/>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26" fillId="2" borderId="38"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2" xfId="0" applyFont="1" applyFill="1" applyBorder="1" applyAlignment="1">
      <alignment horizontal="center" wrapText="1"/>
    </xf>
    <xf numFmtId="0" fontId="29" fillId="2" borderId="21" xfId="0" applyFont="1" applyFill="1" applyBorder="1" applyAlignment="1">
      <alignment horizontal="center" wrapText="1"/>
    </xf>
    <xf numFmtId="0" fontId="32" fillId="2" borderId="19" xfId="0" applyFont="1" applyFill="1" applyBorder="1" applyAlignment="1">
      <alignment horizontal="left" vertical="center"/>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5" fillId="2" borderId="0" xfId="0" applyFont="1" applyFill="1" applyAlignment="1">
      <alignment horizontal="left" vertical="top" wrapText="1"/>
    </xf>
    <xf numFmtId="0" fontId="26" fillId="2" borderId="25" xfId="0" applyFont="1" applyFill="1" applyBorder="1" applyAlignment="1">
      <alignment horizontal="left"/>
    </xf>
    <xf numFmtId="0" fontId="26" fillId="2" borderId="13" xfId="0" applyFont="1" applyFill="1" applyBorder="1" applyAlignment="1">
      <alignment horizontal="left"/>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xf numFmtId="0" fontId="32" fillId="2" borderId="19" xfId="0" applyFont="1" applyFill="1" applyBorder="1" applyAlignment="1">
      <alignment horizontal="center" vertical="center"/>
    </xf>
    <xf numFmtId="0" fontId="28" fillId="2" borderId="0" xfId="0" applyFont="1" applyFill="1" applyAlignment="1">
      <alignment horizontal="left"/>
    </xf>
    <xf numFmtId="0" fontId="29" fillId="2" borderId="53" xfId="0" applyFont="1" applyFill="1" applyBorder="1" applyAlignment="1">
      <alignment horizontal="left"/>
    </xf>
    <xf numFmtId="0" fontId="29" fillId="2" borderId="8" xfId="0" applyFont="1" applyFill="1" applyBorder="1" applyAlignment="1">
      <alignment horizontal="left"/>
    </xf>
    <xf numFmtId="0" fontId="29" fillId="2" borderId="29" xfId="0" applyFont="1" applyFill="1" applyBorder="1" applyAlignment="1">
      <alignment horizontal="center" wrapText="1"/>
    </xf>
    <xf numFmtId="0" fontId="29" fillId="2" borderId="19" xfId="0" applyFont="1" applyFill="1" applyBorder="1" applyAlignment="1">
      <alignment horizontal="center" wrapText="1"/>
    </xf>
    <xf numFmtId="0" fontId="26" fillId="2" borderId="19" xfId="0" applyFont="1" applyFill="1" applyBorder="1" applyAlignment="1">
      <alignment horizontal="center" vertical="center" wrapText="1"/>
    </xf>
    <xf numFmtId="0" fontId="26" fillId="2" borderId="25" xfId="0" applyFont="1" applyFill="1" applyBorder="1" applyAlignment="1">
      <alignment horizontal="center" vertical="center"/>
    </xf>
    <xf numFmtId="0" fontId="26" fillId="2" borderId="13" xfId="0" applyFont="1" applyFill="1" applyBorder="1" applyAlignment="1">
      <alignment horizontal="center" vertical="center"/>
    </xf>
  </cellXfs>
  <cellStyles count="676">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19" xfId="675" xr:uid="{18A80CAD-C26C-4265-A677-F11932AF0B0C}"/>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erEmpresas/Documentos%20Interempresas/UENO%20CASA%20DE%20BOLSA/CONTABILIDAD/CNV/2023/03/FORWARD%20INVEST_-_Balances_a_MARZO_DE_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EEFF"/>
      <sheetName val="RESULTADO"/>
      <sheetName val="FLUJO"/>
      <sheetName val="ESTADO DE VARIACION DE PATRIMON"/>
      <sheetName val="NOTAS A LOS ESTADOS CONTABLES"/>
      <sheetName val="NOTA 5 A-Z"/>
    </sheetNames>
    <sheetDataSet>
      <sheetData sheetId="0"/>
      <sheetData sheetId="1"/>
      <sheetData sheetId="2">
        <row r="27">
          <cell r="C27">
            <v>36051431</v>
          </cell>
        </row>
        <row r="29">
          <cell r="C29">
            <v>4674461484</v>
          </cell>
        </row>
        <row r="38">
          <cell r="C38">
            <v>4674461484</v>
          </cell>
        </row>
        <row r="46">
          <cell r="C46">
            <v>4000000</v>
          </cell>
        </row>
        <row r="48">
          <cell r="C48">
            <v>35925000</v>
          </cell>
        </row>
        <row r="52">
          <cell r="C52">
            <v>1077061</v>
          </cell>
        </row>
        <row r="68">
          <cell r="C68">
            <v>182610</v>
          </cell>
        </row>
        <row r="69">
          <cell r="C69">
            <v>59686247</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785EB-D7EC-4406-8CC2-C06D430A6538}">
  <dimension ref="A1:N70"/>
  <sheetViews>
    <sheetView showGridLines="0" topLeftCell="A56" zoomScaleNormal="100" zoomScaleSheetLayoutView="80" workbookViewId="0">
      <selection activeCell="D74" sqref="D74"/>
    </sheetView>
  </sheetViews>
  <sheetFormatPr baseColWidth="10" defaultColWidth="11.42578125" defaultRowHeight="12" x14ac:dyDescent="0.2"/>
  <cols>
    <col min="1" max="1" width="47.28515625" style="7" customWidth="1"/>
    <col min="2" max="2" width="30.140625" style="7" customWidth="1"/>
    <col min="3" max="3" width="17.85546875" style="3" customWidth="1"/>
    <col min="4" max="4" width="24.140625" style="3" customWidth="1"/>
    <col min="5" max="5" width="15.7109375" style="3" customWidth="1"/>
    <col min="6" max="6" width="11.7109375" style="3" customWidth="1"/>
    <col min="7" max="7" width="7.5703125" style="3" customWidth="1"/>
    <col min="8" max="8" width="11.5703125" style="3" customWidth="1"/>
    <col min="9" max="9" width="9.5703125" style="3" customWidth="1"/>
    <col min="10" max="10" width="15.85546875" style="3" customWidth="1"/>
    <col min="11" max="14" width="11.5703125" style="3" customWidth="1"/>
    <col min="15" max="16384" width="11.42578125" style="4"/>
  </cols>
  <sheetData>
    <row r="1" spans="1:9" x14ac:dyDescent="0.2">
      <c r="B1" s="8"/>
    </row>
    <row r="2" spans="1:9" ht="23.25" x14ac:dyDescent="0.35">
      <c r="A2" s="416" t="s">
        <v>398</v>
      </c>
      <c r="B2" s="416"/>
      <c r="C2" s="416"/>
      <c r="D2" s="416"/>
      <c r="E2" s="416"/>
      <c r="F2" s="416"/>
      <c r="G2" s="416"/>
      <c r="H2" s="416"/>
      <c r="I2" s="416"/>
    </row>
    <row r="3" spans="1:9" x14ac:dyDescent="0.2">
      <c r="A3" s="417" t="s">
        <v>573</v>
      </c>
      <c r="B3" s="417"/>
      <c r="C3" s="417"/>
      <c r="D3" s="417"/>
      <c r="E3" s="417"/>
      <c r="F3" s="417"/>
      <c r="G3" s="417"/>
      <c r="H3" s="417"/>
      <c r="I3" s="417"/>
    </row>
    <row r="4" spans="1:9" ht="20.25" customHeight="1" x14ac:dyDescent="0.2">
      <c r="A4" s="4"/>
      <c r="B4" s="4"/>
      <c r="C4" s="4"/>
      <c r="D4" s="4"/>
      <c r="E4" s="4"/>
      <c r="F4" s="4"/>
      <c r="G4" s="4"/>
      <c r="H4" s="4"/>
      <c r="I4" s="4"/>
    </row>
    <row r="5" spans="1:9" ht="20.25" customHeight="1" x14ac:dyDescent="0.2">
      <c r="A5" s="410" t="s">
        <v>355</v>
      </c>
      <c r="B5" s="161" t="s">
        <v>379</v>
      </c>
      <c r="C5" s="133"/>
      <c r="D5" s="133"/>
      <c r="E5" s="133"/>
      <c r="F5" s="134"/>
    </row>
    <row r="6" spans="1:9" ht="20.25" customHeight="1" x14ac:dyDescent="0.2">
      <c r="A6" s="411"/>
      <c r="B6" s="4" t="s">
        <v>365</v>
      </c>
      <c r="F6" s="135"/>
    </row>
    <row r="7" spans="1:9" ht="20.25" customHeight="1" x14ac:dyDescent="0.2">
      <c r="A7" s="411"/>
      <c r="B7" s="4" t="s">
        <v>356</v>
      </c>
      <c r="F7" s="135"/>
    </row>
    <row r="8" spans="1:9" ht="20.25" customHeight="1" x14ac:dyDescent="0.2">
      <c r="A8" s="411"/>
      <c r="B8" s="4" t="s">
        <v>577</v>
      </c>
      <c r="F8" s="135"/>
    </row>
    <row r="9" spans="1:9" ht="20.25" customHeight="1" x14ac:dyDescent="0.2">
      <c r="A9" s="411"/>
      <c r="B9" s="4" t="s">
        <v>419</v>
      </c>
      <c r="F9" s="135"/>
    </row>
    <row r="10" spans="1:9" ht="20.25" customHeight="1" x14ac:dyDescent="0.2">
      <c r="A10" s="411"/>
      <c r="B10" s="4" t="s">
        <v>358</v>
      </c>
      <c r="F10" s="135"/>
    </row>
    <row r="11" spans="1:9" ht="20.25" customHeight="1" x14ac:dyDescent="0.2">
      <c r="A11" s="411"/>
      <c r="B11" s="4" t="s">
        <v>377</v>
      </c>
      <c r="F11" s="135"/>
    </row>
    <row r="12" spans="1:9" ht="20.25" customHeight="1" x14ac:dyDescent="0.2">
      <c r="A12" s="411"/>
      <c r="B12" s="4" t="s">
        <v>375</v>
      </c>
      <c r="F12" s="135"/>
    </row>
    <row r="13" spans="1:9" ht="20.25" customHeight="1" x14ac:dyDescent="0.2">
      <c r="A13" s="411"/>
      <c r="B13" s="4" t="s">
        <v>376</v>
      </c>
      <c r="F13" s="135"/>
    </row>
    <row r="14" spans="1:9" ht="20.25" customHeight="1" x14ac:dyDescent="0.2">
      <c r="A14" s="418"/>
      <c r="B14" s="138" t="s">
        <v>357</v>
      </c>
      <c r="C14" s="136"/>
      <c r="D14" s="136"/>
      <c r="E14" s="136"/>
      <c r="F14" s="137"/>
    </row>
    <row r="15" spans="1:9" ht="20.25" customHeight="1" x14ac:dyDescent="0.25">
      <c r="A15" s="419" t="s">
        <v>359</v>
      </c>
      <c r="B15" s="141" t="s">
        <v>360</v>
      </c>
      <c r="C15" s="140"/>
      <c r="D15" s="140"/>
      <c r="E15" s="142"/>
      <c r="F15" s="143"/>
    </row>
    <row r="16" spans="1:9" ht="20.25" customHeight="1" x14ac:dyDescent="0.25">
      <c r="A16" s="420"/>
      <c r="B16" s="144" t="s">
        <v>361</v>
      </c>
      <c r="C16" s="145"/>
      <c r="D16" s="145"/>
      <c r="E16" s="4"/>
      <c r="F16" s="146"/>
    </row>
    <row r="17" spans="1:6" ht="27" customHeight="1" x14ac:dyDescent="0.2">
      <c r="A17" s="421"/>
      <c r="B17" s="422" t="s">
        <v>366</v>
      </c>
      <c r="C17" s="423"/>
      <c r="D17" s="423"/>
      <c r="E17" s="423"/>
      <c r="F17" s="424"/>
    </row>
    <row r="18" spans="1:6" ht="27" customHeight="1" x14ac:dyDescent="0.2">
      <c r="A18" s="410" t="s">
        <v>362</v>
      </c>
      <c r="B18" s="148" t="s">
        <v>0</v>
      </c>
      <c r="C18" s="412" t="s">
        <v>532</v>
      </c>
      <c r="D18" s="412"/>
      <c r="E18" s="412"/>
      <c r="F18" s="413"/>
    </row>
    <row r="19" spans="1:6" ht="27" customHeight="1" x14ac:dyDescent="0.2">
      <c r="A19" s="411"/>
      <c r="B19" s="149" t="s">
        <v>299</v>
      </c>
      <c r="C19" s="414" t="s">
        <v>525</v>
      </c>
      <c r="D19" s="414" t="s">
        <v>297</v>
      </c>
      <c r="E19" s="414" t="s">
        <v>297</v>
      </c>
      <c r="F19" s="415"/>
    </row>
    <row r="20" spans="1:6" ht="27" customHeight="1" x14ac:dyDescent="0.2">
      <c r="A20" s="411"/>
      <c r="B20" s="149" t="s">
        <v>300</v>
      </c>
      <c r="C20" s="414" t="s">
        <v>575</v>
      </c>
      <c r="D20" s="414"/>
      <c r="E20" s="414"/>
      <c r="F20" s="415"/>
    </row>
    <row r="21" spans="1:6" ht="27" customHeight="1" x14ac:dyDescent="0.2">
      <c r="A21" s="411"/>
      <c r="B21" s="149" t="s">
        <v>301</v>
      </c>
      <c r="C21" s="414" t="s">
        <v>574</v>
      </c>
      <c r="D21" s="414" t="s">
        <v>298</v>
      </c>
      <c r="E21" s="414" t="s">
        <v>298</v>
      </c>
      <c r="F21" s="415"/>
    </row>
    <row r="22" spans="1:6" ht="27" customHeight="1" x14ac:dyDescent="0.2">
      <c r="A22" s="150" t="s">
        <v>363</v>
      </c>
      <c r="B22" s="425" t="s">
        <v>475</v>
      </c>
      <c r="C22" s="426"/>
      <c r="D22" s="426"/>
      <c r="E22" s="153"/>
      <c r="F22" s="154"/>
    </row>
    <row r="23" spans="1:6" ht="27" customHeight="1" x14ac:dyDescent="0.2">
      <c r="A23" s="151"/>
      <c r="B23" s="427" t="s">
        <v>576</v>
      </c>
      <c r="C23" s="428"/>
      <c r="D23" s="428"/>
      <c r="E23" s="336"/>
      <c r="F23" s="337"/>
    </row>
    <row r="24" spans="1:6" ht="27" customHeight="1" x14ac:dyDescent="0.2">
      <c r="A24" s="429" t="s">
        <v>364</v>
      </c>
      <c r="B24" s="155" t="s">
        <v>257</v>
      </c>
      <c r="C24" s="433" t="s">
        <v>258</v>
      </c>
      <c r="D24" s="433"/>
      <c r="E24" s="433"/>
      <c r="F24" s="434"/>
    </row>
    <row r="25" spans="1:6" ht="27" customHeight="1" x14ac:dyDescent="0.2">
      <c r="A25" s="430"/>
      <c r="B25" s="435" t="s">
        <v>327</v>
      </c>
      <c r="C25" s="436"/>
      <c r="D25" s="436"/>
      <c r="E25" s="436"/>
      <c r="F25" s="437"/>
    </row>
    <row r="26" spans="1:6" ht="27" customHeight="1" x14ac:dyDescent="0.2">
      <c r="A26" s="430"/>
      <c r="B26" s="157" t="s">
        <v>257</v>
      </c>
      <c r="C26" s="438" t="s">
        <v>259</v>
      </c>
      <c r="D26" s="438"/>
      <c r="E26" s="438"/>
      <c r="F26" s="439"/>
    </row>
    <row r="27" spans="1:6" ht="27" customHeight="1" x14ac:dyDescent="0.2">
      <c r="A27" s="430"/>
      <c r="B27" s="156" t="s">
        <v>531</v>
      </c>
      <c r="C27" s="440" t="s">
        <v>400</v>
      </c>
      <c r="D27" s="440"/>
      <c r="E27" s="440"/>
      <c r="F27" s="441"/>
    </row>
    <row r="28" spans="1:6" ht="27" customHeight="1" x14ac:dyDescent="0.2">
      <c r="A28" s="430"/>
      <c r="B28" s="156" t="s">
        <v>314</v>
      </c>
      <c r="C28" s="440" t="s">
        <v>401</v>
      </c>
      <c r="D28" s="440"/>
      <c r="E28" s="440"/>
      <c r="F28" s="441"/>
    </row>
    <row r="29" spans="1:6" ht="27" customHeight="1" x14ac:dyDescent="0.2">
      <c r="A29" s="430"/>
      <c r="B29" s="157" t="s">
        <v>257</v>
      </c>
      <c r="C29" s="438" t="s">
        <v>261</v>
      </c>
      <c r="D29" s="438"/>
      <c r="E29" s="438"/>
      <c r="F29" s="439"/>
    </row>
    <row r="30" spans="1:6" ht="27" customHeight="1" x14ac:dyDescent="0.2">
      <c r="A30" s="430"/>
      <c r="B30" s="435" t="s">
        <v>327</v>
      </c>
      <c r="C30" s="436"/>
      <c r="D30" s="436"/>
      <c r="E30" s="436"/>
      <c r="F30" s="437"/>
    </row>
    <row r="31" spans="1:6" ht="26.25" customHeight="1" x14ac:dyDescent="0.2">
      <c r="A31" s="430"/>
      <c r="B31" s="155" t="s">
        <v>257</v>
      </c>
      <c r="C31" s="433" t="s">
        <v>262</v>
      </c>
      <c r="D31" s="433"/>
      <c r="E31" s="433"/>
      <c r="F31" s="158"/>
    </row>
    <row r="32" spans="1:6" ht="27" customHeight="1" x14ac:dyDescent="0.2">
      <c r="A32" s="431"/>
      <c r="B32" s="148" t="s">
        <v>0</v>
      </c>
      <c r="C32" s="412" t="s">
        <v>532</v>
      </c>
      <c r="D32" s="412"/>
      <c r="E32" s="412"/>
      <c r="F32" s="413"/>
    </row>
    <row r="33" spans="1:8" ht="27" customHeight="1" x14ac:dyDescent="0.2">
      <c r="A33" s="431"/>
      <c r="B33" s="149" t="s">
        <v>299</v>
      </c>
      <c r="C33" s="414" t="s">
        <v>525</v>
      </c>
      <c r="D33" s="414" t="s">
        <v>297</v>
      </c>
      <c r="E33" s="414" t="s">
        <v>297</v>
      </c>
      <c r="F33" s="415"/>
    </row>
    <row r="34" spans="1:8" ht="27" customHeight="1" x14ac:dyDescent="0.2">
      <c r="A34" s="431"/>
      <c r="B34" s="149" t="s">
        <v>300</v>
      </c>
      <c r="C34" s="414" t="s">
        <v>575</v>
      </c>
      <c r="D34" s="414"/>
      <c r="E34" s="414"/>
      <c r="F34" s="415"/>
    </row>
    <row r="35" spans="1:8" ht="27" customHeight="1" x14ac:dyDescent="0.2">
      <c r="A35" s="431"/>
      <c r="B35" s="149" t="s">
        <v>301</v>
      </c>
      <c r="C35" s="414" t="s">
        <v>574</v>
      </c>
      <c r="D35" s="414" t="s">
        <v>298</v>
      </c>
      <c r="E35" s="414" t="s">
        <v>298</v>
      </c>
      <c r="F35" s="415"/>
    </row>
    <row r="36" spans="1:8" ht="27" customHeight="1" x14ac:dyDescent="0.2">
      <c r="A36" s="430"/>
      <c r="B36" s="160" t="s">
        <v>257</v>
      </c>
      <c r="C36" s="438" t="s">
        <v>263</v>
      </c>
      <c r="D36" s="438"/>
      <c r="E36" s="438"/>
      <c r="F36" s="159"/>
    </row>
    <row r="37" spans="1:8" ht="27" customHeight="1" x14ac:dyDescent="0.2">
      <c r="A37" s="432"/>
      <c r="B37" s="444" t="s">
        <v>260</v>
      </c>
      <c r="C37" s="445"/>
      <c r="D37" s="445"/>
      <c r="E37" s="445"/>
      <c r="F37" s="446"/>
    </row>
    <row r="38" spans="1:8" ht="27" customHeight="1" x14ac:dyDescent="0.2">
      <c r="A38" s="14" t="s">
        <v>331</v>
      </c>
    </row>
    <row r="39" spans="1:8" ht="27" customHeight="1" x14ac:dyDescent="0.2">
      <c r="A39" s="15"/>
    </row>
    <row r="40" spans="1:8" ht="46.5" customHeight="1" x14ac:dyDescent="0.2">
      <c r="A40" s="271" t="s">
        <v>2</v>
      </c>
      <c r="B40" s="271" t="s">
        <v>316</v>
      </c>
      <c r="C40" s="271" t="s">
        <v>317</v>
      </c>
      <c r="D40" s="271" t="s">
        <v>318</v>
      </c>
      <c r="E40" s="271" t="s">
        <v>319</v>
      </c>
      <c r="F40" s="271" t="s">
        <v>320</v>
      </c>
      <c r="G40" s="271" t="s">
        <v>321</v>
      </c>
      <c r="H40" s="271" t="s">
        <v>322</v>
      </c>
    </row>
    <row r="41" spans="1:8" ht="27" customHeight="1" x14ac:dyDescent="0.2">
      <c r="A41" s="447">
        <v>1</v>
      </c>
      <c r="B41" s="448" t="s">
        <v>406</v>
      </c>
      <c r="C41" s="449" t="s">
        <v>323</v>
      </c>
      <c r="D41" s="272" t="s">
        <v>533</v>
      </c>
      <c r="E41" s="273">
        <v>11293000000</v>
      </c>
      <c r="F41" s="274">
        <v>0.99611890270794745</v>
      </c>
      <c r="G41" s="274">
        <v>0.99611890270794745</v>
      </c>
      <c r="H41" s="275" t="s">
        <v>324</v>
      </c>
    </row>
    <row r="42" spans="1:8" ht="27" customHeight="1" x14ac:dyDescent="0.2">
      <c r="A42" s="447"/>
      <c r="B42" s="448"/>
      <c r="C42" s="449"/>
      <c r="D42" s="275" t="s">
        <v>314</v>
      </c>
      <c r="E42" s="276">
        <v>44000000</v>
      </c>
      <c r="F42" s="274">
        <v>3.8810972920525714E-3</v>
      </c>
      <c r="G42" s="274">
        <v>3.8810972920525714E-3</v>
      </c>
      <c r="H42" s="275" t="s">
        <v>402</v>
      </c>
    </row>
    <row r="43" spans="1:8" ht="27.75" customHeight="1" x14ac:dyDescent="0.2">
      <c r="A43" s="277">
        <v>2</v>
      </c>
      <c r="B43" s="278" t="s">
        <v>501</v>
      </c>
      <c r="C43" s="275" t="s">
        <v>312</v>
      </c>
      <c r="D43" s="272" t="s">
        <v>314</v>
      </c>
      <c r="E43" s="273">
        <v>35000000000</v>
      </c>
      <c r="F43" s="274">
        <v>0.224</v>
      </c>
      <c r="G43" s="274">
        <v>0</v>
      </c>
      <c r="H43" s="275" t="s">
        <v>324</v>
      </c>
    </row>
    <row r="44" spans="1:8" ht="27.75" customHeight="1" x14ac:dyDescent="0.2">
      <c r="A44" s="277">
        <v>3</v>
      </c>
      <c r="B44" s="278" t="s">
        <v>325</v>
      </c>
      <c r="C44" s="275" t="s">
        <v>315</v>
      </c>
      <c r="D44" s="279" t="s">
        <v>326</v>
      </c>
      <c r="E44" s="276">
        <v>201700000000</v>
      </c>
      <c r="F44" s="274">
        <v>0.76027</v>
      </c>
      <c r="G44" s="274">
        <v>0.94030000000000002</v>
      </c>
      <c r="H44" s="275" t="s">
        <v>324</v>
      </c>
    </row>
    <row r="45" spans="1:8" ht="27" customHeight="1" x14ac:dyDescent="0.2">
      <c r="A45" s="395" t="s">
        <v>579</v>
      </c>
      <c r="B45" s="152"/>
      <c r="C45" s="147"/>
      <c r="D45" s="147"/>
      <c r="E45" s="147"/>
      <c r="F45" s="147"/>
    </row>
    <row r="46" spans="1:8" ht="27" customHeight="1" x14ac:dyDescent="0.2">
      <c r="A46" s="450" t="s">
        <v>253</v>
      </c>
      <c r="B46" s="16" t="s">
        <v>254</v>
      </c>
      <c r="C46" s="16" t="s">
        <v>264</v>
      </c>
      <c r="D46" s="16" t="s">
        <v>256</v>
      </c>
      <c r="E46" s="147"/>
      <c r="F46" s="147"/>
    </row>
    <row r="47" spans="1:8" ht="35.25" customHeight="1" x14ac:dyDescent="0.2">
      <c r="A47" s="451"/>
      <c r="B47" s="17" t="s">
        <v>326</v>
      </c>
      <c r="C47" s="18" t="s">
        <v>325</v>
      </c>
      <c r="D47" s="19">
        <v>1</v>
      </c>
      <c r="E47" s="147"/>
      <c r="F47" s="147"/>
    </row>
    <row r="48" spans="1:8" ht="27" customHeight="1" x14ac:dyDescent="0.2">
      <c r="A48" s="4"/>
      <c r="B48" s="4"/>
      <c r="C48" s="4"/>
      <c r="D48" s="147"/>
      <c r="E48" s="147"/>
      <c r="F48" s="147"/>
    </row>
    <row r="49" spans="1:12" ht="27" customHeight="1" x14ac:dyDescent="0.2">
      <c r="A49" s="139"/>
      <c r="B49" s="152"/>
      <c r="C49" s="147"/>
      <c r="D49" s="147"/>
      <c r="E49" s="147"/>
      <c r="F49" s="147"/>
    </row>
    <row r="50" spans="1:12" x14ac:dyDescent="0.2">
      <c r="A50" s="429" t="s">
        <v>367</v>
      </c>
      <c r="B50" s="442" t="s">
        <v>420</v>
      </c>
      <c r="C50" s="443"/>
      <c r="D50" s="443"/>
      <c r="E50" s="443"/>
      <c r="F50" s="443"/>
      <c r="G50" s="301"/>
      <c r="H50" s="302"/>
    </row>
    <row r="51" spans="1:12" ht="12.75" x14ac:dyDescent="0.2">
      <c r="A51" s="430"/>
      <c r="B51" s="303" t="s">
        <v>354</v>
      </c>
      <c r="C51" s="304"/>
      <c r="D51" s="305"/>
      <c r="E51" s="305"/>
      <c r="F51" s="305"/>
      <c r="G51" s="305"/>
      <c r="H51" s="306"/>
    </row>
    <row r="52" spans="1:12" x14ac:dyDescent="0.2">
      <c r="A52" s="430"/>
      <c r="B52" s="307" t="s">
        <v>403</v>
      </c>
      <c r="C52" s="304"/>
      <c r="D52" s="305"/>
      <c r="E52" s="305"/>
      <c r="F52" s="305"/>
      <c r="G52" s="305"/>
      <c r="H52" s="306"/>
    </row>
    <row r="53" spans="1:12" x14ac:dyDescent="0.2">
      <c r="A53" s="430"/>
      <c r="B53" s="307" t="s">
        <v>404</v>
      </c>
      <c r="C53" s="304"/>
      <c r="D53" s="305"/>
      <c r="E53" s="305"/>
      <c r="F53" s="305"/>
      <c r="G53" s="305"/>
      <c r="H53" s="306"/>
    </row>
    <row r="54" spans="1:12" x14ac:dyDescent="0.2">
      <c r="A54" s="430"/>
      <c r="B54" s="307" t="s">
        <v>405</v>
      </c>
      <c r="C54" s="304"/>
      <c r="D54" s="305"/>
      <c r="E54" s="305"/>
      <c r="F54" s="305"/>
      <c r="G54" s="305"/>
      <c r="H54" s="306"/>
    </row>
    <row r="55" spans="1:12" x14ac:dyDescent="0.2">
      <c r="A55" s="432"/>
      <c r="B55" s="308" t="s">
        <v>1</v>
      </c>
      <c r="C55" s="309"/>
      <c r="D55" s="310"/>
      <c r="E55" s="310"/>
      <c r="F55" s="310"/>
      <c r="G55" s="310"/>
      <c r="H55" s="311"/>
    </row>
    <row r="57" spans="1:12" x14ac:dyDescent="0.2">
      <c r="A57" s="9" t="s">
        <v>185</v>
      </c>
    </row>
    <row r="58" spans="1:12" x14ac:dyDescent="0.2">
      <c r="A58" s="9"/>
    </row>
    <row r="59" spans="1:12" ht="25.5" x14ac:dyDescent="0.2">
      <c r="A59" s="271" t="s">
        <v>3</v>
      </c>
      <c r="B59" s="271" t="s">
        <v>302</v>
      </c>
      <c r="C59" s="271" t="s">
        <v>303</v>
      </c>
      <c r="D59" s="271" t="s">
        <v>304</v>
      </c>
      <c r="E59" s="271" t="s">
        <v>305</v>
      </c>
      <c r="F59" s="271" t="s">
        <v>306</v>
      </c>
      <c r="G59" s="271" t="s">
        <v>4</v>
      </c>
      <c r="H59" s="271" t="s">
        <v>307</v>
      </c>
      <c r="I59" s="271" t="s">
        <v>308</v>
      </c>
      <c r="J59" s="271" t="s">
        <v>309</v>
      </c>
      <c r="K59" s="271" t="s">
        <v>310</v>
      </c>
      <c r="L59" s="271" t="s">
        <v>311</v>
      </c>
    </row>
    <row r="60" spans="1:12" ht="12.75" x14ac:dyDescent="0.2">
      <c r="A60" s="280" t="s">
        <v>314</v>
      </c>
      <c r="B60" s="281" t="s">
        <v>315</v>
      </c>
      <c r="C60" s="282">
        <v>1</v>
      </c>
      <c r="D60" s="283">
        <v>1</v>
      </c>
      <c r="E60" s="284">
        <v>1</v>
      </c>
      <c r="F60" s="285" t="s">
        <v>313</v>
      </c>
      <c r="G60" s="286"/>
      <c r="H60" s="285">
        <v>1</v>
      </c>
      <c r="I60" s="284">
        <v>1</v>
      </c>
      <c r="J60" s="284">
        <v>1000000</v>
      </c>
      <c r="K60" s="287">
        <v>8.8206756637558437E-5</v>
      </c>
      <c r="L60" s="287">
        <v>8.8206756637558437E-5</v>
      </c>
    </row>
    <row r="61" spans="1:12" ht="12.75" x14ac:dyDescent="0.2">
      <c r="A61" s="280" t="s">
        <v>531</v>
      </c>
      <c r="B61" s="281" t="s">
        <v>312</v>
      </c>
      <c r="C61" s="282">
        <v>2</v>
      </c>
      <c r="D61" s="283">
        <v>11250</v>
      </c>
      <c r="E61" s="284">
        <v>11249</v>
      </c>
      <c r="F61" s="285" t="s">
        <v>313</v>
      </c>
      <c r="G61" s="286"/>
      <c r="H61" s="285">
        <v>1</v>
      </c>
      <c r="I61" s="284">
        <v>11249</v>
      </c>
      <c r="J61" s="284">
        <v>11249000000</v>
      </c>
      <c r="K61" s="287">
        <v>0.9922378054158949</v>
      </c>
      <c r="L61" s="287">
        <v>0.9922378054158949</v>
      </c>
    </row>
    <row r="62" spans="1:12" ht="12.75" x14ac:dyDescent="0.2">
      <c r="A62" s="280" t="s">
        <v>314</v>
      </c>
      <c r="B62" s="281" t="s">
        <v>315</v>
      </c>
      <c r="C62" s="282">
        <v>11251</v>
      </c>
      <c r="D62" s="283">
        <v>11293</v>
      </c>
      <c r="E62" s="284">
        <v>43</v>
      </c>
      <c r="F62" s="285" t="s">
        <v>313</v>
      </c>
      <c r="G62" s="286"/>
      <c r="H62" s="285">
        <v>1</v>
      </c>
      <c r="I62" s="284">
        <v>43</v>
      </c>
      <c r="J62" s="284">
        <v>43000000</v>
      </c>
      <c r="K62" s="287">
        <v>3.7928905354150128E-3</v>
      </c>
      <c r="L62" s="287">
        <v>3.7928905354150128E-3</v>
      </c>
    </row>
    <row r="63" spans="1:12" ht="12.75" x14ac:dyDescent="0.2">
      <c r="A63" s="280" t="s">
        <v>531</v>
      </c>
      <c r="B63" s="281" t="s">
        <v>312</v>
      </c>
      <c r="C63" s="282">
        <v>11294</v>
      </c>
      <c r="D63" s="283">
        <v>11337</v>
      </c>
      <c r="E63" s="284">
        <v>44</v>
      </c>
      <c r="F63" s="285" t="s">
        <v>313</v>
      </c>
      <c r="G63" s="286"/>
      <c r="H63" s="285">
        <v>1</v>
      </c>
      <c r="I63" s="284">
        <v>44</v>
      </c>
      <c r="J63" s="284">
        <v>44000000</v>
      </c>
      <c r="K63" s="287">
        <v>3.8810972920525714E-3</v>
      </c>
      <c r="L63" s="287">
        <v>3.8810972920525714E-3</v>
      </c>
    </row>
    <row r="64" spans="1:12" ht="13.5" thickBot="1" x14ac:dyDescent="0.25">
      <c r="A64" s="10"/>
      <c r="B64" s="11"/>
      <c r="C64" s="12"/>
      <c r="D64" s="12"/>
      <c r="E64" s="13">
        <v>11337</v>
      </c>
      <c r="F64" s="13"/>
      <c r="G64" s="13"/>
      <c r="H64" s="13"/>
      <c r="I64" s="13">
        <v>2</v>
      </c>
      <c r="J64" s="12">
        <v>11337000000</v>
      </c>
      <c r="K64" s="173">
        <v>1</v>
      </c>
      <c r="L64" s="173">
        <v>1</v>
      </c>
    </row>
    <row r="65" spans="1:14" ht="12.75" thickTop="1" x14ac:dyDescent="0.2">
      <c r="A65" s="9"/>
    </row>
    <row r="67" spans="1:14" x14ac:dyDescent="0.2">
      <c r="A67" s="9" t="s">
        <v>253</v>
      </c>
    </row>
    <row r="69" spans="1:14" ht="37.5" customHeight="1" x14ac:dyDescent="0.2">
      <c r="A69" s="16" t="s">
        <v>254</v>
      </c>
      <c r="B69" s="16" t="s">
        <v>264</v>
      </c>
      <c r="C69" s="16" t="s">
        <v>256</v>
      </c>
      <c r="N69" s="4"/>
    </row>
    <row r="70" spans="1:14" s="6" customFormat="1" ht="27.75" customHeight="1" x14ac:dyDescent="0.25">
      <c r="A70" s="17" t="s">
        <v>326</v>
      </c>
      <c r="B70" s="18" t="s">
        <v>325</v>
      </c>
      <c r="C70" s="19">
        <v>1</v>
      </c>
      <c r="D70" s="5"/>
      <c r="E70" s="5"/>
      <c r="F70" s="5"/>
      <c r="G70" s="5"/>
      <c r="H70" s="5"/>
      <c r="I70" s="5"/>
      <c r="J70" s="5"/>
      <c r="K70" s="5"/>
      <c r="L70" s="5"/>
      <c r="M70" s="5"/>
    </row>
  </sheetData>
  <mergeCells count="33">
    <mergeCell ref="A50:A55"/>
    <mergeCell ref="B50:F50"/>
    <mergeCell ref="C31:E31"/>
    <mergeCell ref="C32:F32"/>
    <mergeCell ref="C33:F33"/>
    <mergeCell ref="C34:F34"/>
    <mergeCell ref="C35:F35"/>
    <mergeCell ref="C36:E36"/>
    <mergeCell ref="B37:F37"/>
    <mergeCell ref="A41:A42"/>
    <mergeCell ref="B41:B42"/>
    <mergeCell ref="C41:C42"/>
    <mergeCell ref="A46:A47"/>
    <mergeCell ref="B22:D22"/>
    <mergeCell ref="B23:D23"/>
    <mergeCell ref="A24:A37"/>
    <mergeCell ref="C24:F24"/>
    <mergeCell ref="B25:F25"/>
    <mergeCell ref="C26:F26"/>
    <mergeCell ref="C27:F27"/>
    <mergeCell ref="C28:F28"/>
    <mergeCell ref="C29:F29"/>
    <mergeCell ref="B30:F30"/>
    <mergeCell ref="A2:I2"/>
    <mergeCell ref="A3:I3"/>
    <mergeCell ref="A5:A14"/>
    <mergeCell ref="A15:A17"/>
    <mergeCell ref="B17:F17"/>
    <mergeCell ref="A18:A21"/>
    <mergeCell ref="C18:F18"/>
    <mergeCell ref="C19:F19"/>
    <mergeCell ref="C20:F20"/>
    <mergeCell ref="C21:F21"/>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tint="-0.14999847407452621"/>
  </sheetPr>
  <dimension ref="A1:M160"/>
  <sheetViews>
    <sheetView showGridLines="0" topLeftCell="A7" zoomScale="70" zoomScaleNormal="70" zoomScalePageLayoutView="60" workbookViewId="0">
      <selection activeCell="E27" sqref="E27"/>
    </sheetView>
  </sheetViews>
  <sheetFormatPr baseColWidth="10" defaultColWidth="11.42578125" defaultRowHeight="18.75" x14ac:dyDescent="0.3"/>
  <cols>
    <col min="1" max="1" width="2.28515625" style="196" customWidth="1"/>
    <col min="2" max="2" width="69.42578125" style="198" customWidth="1"/>
    <col min="3" max="3" width="25.7109375" style="199" customWidth="1"/>
    <col min="4" max="4" width="31.140625" style="199" customWidth="1"/>
    <col min="5" max="5" width="62.42578125" style="200" customWidth="1"/>
    <col min="6" max="6" width="24.42578125" style="199" customWidth="1"/>
    <col min="7" max="7" width="30.85546875" style="199" customWidth="1"/>
    <col min="8" max="8" width="21.85546875" style="194" customWidth="1"/>
    <col min="9" max="9" width="24" style="194" customWidth="1"/>
    <col min="10" max="10" width="26.7109375" style="194" customWidth="1"/>
    <col min="11" max="13" width="11.5703125" style="195" customWidth="1"/>
    <col min="14" max="16384" width="11.42578125" style="196"/>
  </cols>
  <sheetData>
    <row r="1" spans="2:10" hidden="1" x14ac:dyDescent="0.3">
      <c r="B1" s="455" t="s">
        <v>406</v>
      </c>
      <c r="C1" s="455"/>
      <c r="D1" s="455"/>
      <c r="E1" s="455"/>
      <c r="F1" s="455"/>
      <c r="G1" s="455"/>
    </row>
    <row r="2" spans="2:10" x14ac:dyDescent="0.3">
      <c r="B2" s="455"/>
      <c r="C2" s="455"/>
      <c r="D2" s="455"/>
      <c r="E2" s="455"/>
      <c r="F2" s="455"/>
      <c r="G2" s="455"/>
    </row>
    <row r="3" spans="2:10" x14ac:dyDescent="0.3">
      <c r="B3" s="455"/>
      <c r="C3" s="455"/>
      <c r="D3" s="455"/>
      <c r="E3" s="455"/>
      <c r="F3" s="455"/>
      <c r="G3" s="455"/>
    </row>
    <row r="4" spans="2:10" x14ac:dyDescent="0.3">
      <c r="B4" s="455"/>
      <c r="C4" s="455"/>
      <c r="D4" s="455"/>
      <c r="E4" s="455"/>
      <c r="F4" s="455"/>
      <c r="G4" s="455"/>
      <c r="H4" s="197"/>
      <c r="I4" s="197"/>
      <c r="J4" s="197"/>
    </row>
    <row r="5" spans="2:10" ht="21" x14ac:dyDescent="0.35">
      <c r="B5" s="454" t="s">
        <v>421</v>
      </c>
      <c r="C5" s="454"/>
      <c r="D5" s="454"/>
      <c r="E5" s="454"/>
      <c r="F5" s="454"/>
      <c r="G5" s="454"/>
      <c r="H5" s="197"/>
      <c r="I5" s="197"/>
      <c r="J5" s="197"/>
    </row>
    <row r="6" spans="2:10" ht="21" x14ac:dyDescent="0.3">
      <c r="B6" s="456" t="s">
        <v>555</v>
      </c>
      <c r="C6" s="456"/>
      <c r="D6" s="456"/>
      <c r="E6" s="456"/>
      <c r="F6" s="456"/>
      <c r="G6" s="456"/>
      <c r="H6" s="197"/>
      <c r="I6" s="197"/>
      <c r="J6" s="197"/>
    </row>
    <row r="7" spans="2:10" x14ac:dyDescent="0.3">
      <c r="B7" s="458"/>
      <c r="C7" s="458"/>
      <c r="D7" s="458"/>
      <c r="E7" s="458"/>
      <c r="F7" s="458"/>
      <c r="G7" s="458"/>
      <c r="H7" s="458"/>
    </row>
    <row r="8" spans="2:10" ht="19.5" thickBot="1" x14ac:dyDescent="0.35">
      <c r="B8" s="198" t="s">
        <v>368</v>
      </c>
    </row>
    <row r="9" spans="2:10" x14ac:dyDescent="0.3">
      <c r="B9" s="459" t="s">
        <v>5</v>
      </c>
      <c r="C9" s="461" t="s">
        <v>559</v>
      </c>
      <c r="D9" s="461" t="s">
        <v>558</v>
      </c>
      <c r="E9" s="463" t="s">
        <v>7</v>
      </c>
      <c r="F9" s="461" t="s">
        <v>559</v>
      </c>
      <c r="G9" s="465" t="s">
        <v>558</v>
      </c>
    </row>
    <row r="10" spans="2:10" ht="19.5" thickBot="1" x14ac:dyDescent="0.35">
      <c r="B10" s="460"/>
      <c r="C10" s="462"/>
      <c r="D10" s="462"/>
      <c r="E10" s="464"/>
      <c r="F10" s="462"/>
      <c r="G10" s="466"/>
    </row>
    <row r="11" spans="2:10" ht="23.25" x14ac:dyDescent="0.3">
      <c r="B11" s="201" t="s">
        <v>8</v>
      </c>
      <c r="C11" s="360">
        <v>15671636396</v>
      </c>
      <c r="D11" s="202">
        <v>14963592551</v>
      </c>
      <c r="E11" s="203" t="s">
        <v>206</v>
      </c>
      <c r="F11" s="202">
        <v>7434279986</v>
      </c>
      <c r="G11" s="202">
        <v>6881785858</v>
      </c>
    </row>
    <row r="12" spans="2:10" x14ac:dyDescent="0.3">
      <c r="B12" s="204"/>
      <c r="C12" s="202"/>
      <c r="D12" s="202"/>
      <c r="E12" s="206"/>
      <c r="F12" s="207"/>
      <c r="G12" s="207"/>
      <c r="H12" s="205"/>
    </row>
    <row r="13" spans="2:10" x14ac:dyDescent="0.3">
      <c r="B13" s="204" t="s">
        <v>454</v>
      </c>
      <c r="C13" s="360">
        <v>4125723259</v>
      </c>
      <c r="D13" s="202">
        <v>3458826472</v>
      </c>
      <c r="E13" s="206" t="s">
        <v>13</v>
      </c>
      <c r="F13" s="202">
        <v>7415482883</v>
      </c>
      <c r="G13" s="202">
        <v>6869688754</v>
      </c>
      <c r="H13" s="210"/>
    </row>
    <row r="14" spans="2:10" ht="31.5" customHeight="1" x14ac:dyDescent="0.3">
      <c r="B14" s="208" t="s">
        <v>9</v>
      </c>
      <c r="C14" s="207">
        <v>200000</v>
      </c>
      <c r="D14" s="207">
        <v>200000</v>
      </c>
      <c r="E14" s="209" t="s">
        <v>455</v>
      </c>
      <c r="F14" s="207">
        <v>4515645769</v>
      </c>
      <c r="G14" s="207">
        <v>4519849455</v>
      </c>
      <c r="H14" s="210"/>
    </row>
    <row r="15" spans="2:10" ht="30.75" customHeight="1" x14ac:dyDescent="0.3">
      <c r="B15" s="208" t="s">
        <v>10</v>
      </c>
      <c r="C15" s="207">
        <v>4125523259</v>
      </c>
      <c r="D15" s="207">
        <v>3458626472</v>
      </c>
      <c r="E15" s="209" t="s">
        <v>392</v>
      </c>
      <c r="F15" s="207">
        <v>2889017114</v>
      </c>
      <c r="G15" s="207">
        <v>2349839299</v>
      </c>
    </row>
    <row r="16" spans="2:10" x14ac:dyDescent="0.3">
      <c r="B16" s="208"/>
      <c r="C16" s="207"/>
      <c r="D16" s="207"/>
      <c r="E16" s="209" t="s">
        <v>391</v>
      </c>
      <c r="F16" s="207">
        <v>0</v>
      </c>
      <c r="G16" s="207"/>
    </row>
    <row r="17" spans="1:13" x14ac:dyDescent="0.3">
      <c r="B17" s="208"/>
      <c r="C17" s="207"/>
      <c r="D17" s="207"/>
      <c r="E17" s="209" t="s">
        <v>456</v>
      </c>
      <c r="F17" s="207">
        <v>0</v>
      </c>
      <c r="G17" s="207"/>
      <c r="H17" s="210"/>
    </row>
    <row r="18" spans="1:13" ht="18" customHeight="1" x14ac:dyDescent="0.3">
      <c r="B18" s="204" t="s">
        <v>270</v>
      </c>
      <c r="C18" s="360">
        <v>5090392900</v>
      </c>
      <c r="D18" s="202">
        <v>5399605953</v>
      </c>
      <c r="E18" s="209" t="s">
        <v>457</v>
      </c>
      <c r="F18" s="207"/>
      <c r="G18" s="207"/>
    </row>
    <row r="19" spans="1:13" ht="17.45" customHeight="1" x14ac:dyDescent="0.3">
      <c r="B19" s="208" t="s">
        <v>11</v>
      </c>
      <c r="C19" s="207">
        <v>3984500000</v>
      </c>
      <c r="D19" s="207">
        <v>3975500000</v>
      </c>
      <c r="E19" s="209" t="s">
        <v>15</v>
      </c>
      <c r="F19" s="207"/>
      <c r="G19" s="207"/>
    </row>
    <row r="20" spans="1:13" x14ac:dyDescent="0.3">
      <c r="B20" s="208" t="s">
        <v>407</v>
      </c>
      <c r="C20" s="207">
        <v>1105892900</v>
      </c>
      <c r="D20" s="207">
        <v>1424105953</v>
      </c>
      <c r="E20" s="209" t="s">
        <v>553</v>
      </c>
      <c r="F20" s="207">
        <v>10820000</v>
      </c>
      <c r="G20" s="207"/>
    </row>
    <row r="21" spans="1:13" x14ac:dyDescent="0.3">
      <c r="B21" s="208" t="s">
        <v>12</v>
      </c>
      <c r="C21" s="207">
        <v>0</v>
      </c>
      <c r="D21" s="207"/>
      <c r="E21" s="209" t="s">
        <v>207</v>
      </c>
      <c r="F21" s="207">
        <v>0</v>
      </c>
      <c r="G21" s="207"/>
    </row>
    <row r="22" spans="1:13" x14ac:dyDescent="0.3">
      <c r="B22" s="208"/>
      <c r="C22" s="211"/>
      <c r="D22" s="211"/>
      <c r="E22" s="209" t="s">
        <v>16</v>
      </c>
      <c r="F22" s="207"/>
      <c r="G22" s="207"/>
    </row>
    <row r="23" spans="1:13" x14ac:dyDescent="0.3">
      <c r="B23" s="208"/>
      <c r="C23" s="211"/>
      <c r="D23" s="211"/>
      <c r="E23" s="209" t="s">
        <v>17</v>
      </c>
      <c r="F23" s="207"/>
      <c r="G23" s="207"/>
    </row>
    <row r="24" spans="1:13" x14ac:dyDescent="0.3">
      <c r="B24" s="208"/>
      <c r="C24" s="211"/>
      <c r="D24" s="211"/>
      <c r="E24" s="209" t="s">
        <v>18</v>
      </c>
      <c r="F24" s="207">
        <v>0</v>
      </c>
      <c r="G24" s="207"/>
    </row>
    <row r="25" spans="1:13" x14ac:dyDescent="0.3">
      <c r="B25" s="204" t="s">
        <v>271</v>
      </c>
      <c r="C25" s="360">
        <v>6455520237</v>
      </c>
      <c r="D25" s="202">
        <v>6105160126</v>
      </c>
      <c r="E25" s="206" t="s">
        <v>390</v>
      </c>
      <c r="F25" s="202">
        <v>18797103</v>
      </c>
      <c r="G25" s="202">
        <v>12097104</v>
      </c>
    </row>
    <row r="26" spans="1:13" s="217" customFormat="1" x14ac:dyDescent="0.3">
      <c r="B26" s="218" t="s">
        <v>328</v>
      </c>
      <c r="C26" s="400">
        <v>133105574</v>
      </c>
      <c r="D26" s="400">
        <v>410317919</v>
      </c>
      <c r="E26" s="219" t="s">
        <v>22</v>
      </c>
      <c r="F26" s="400">
        <v>5263104</v>
      </c>
      <c r="G26" s="400">
        <v>5263104</v>
      </c>
      <c r="H26" s="220"/>
      <c r="I26" s="220"/>
      <c r="J26" s="220"/>
      <c r="K26" s="221"/>
      <c r="L26" s="221"/>
      <c r="M26" s="221"/>
    </row>
    <row r="27" spans="1:13" s="217" customFormat="1" x14ac:dyDescent="0.3">
      <c r="B27" s="218" t="s">
        <v>329</v>
      </c>
      <c r="C27" s="400">
        <v>6216428</v>
      </c>
      <c r="D27" s="400">
        <v>822450349</v>
      </c>
      <c r="E27" s="219" t="s">
        <v>383</v>
      </c>
      <c r="F27" s="400">
        <v>0</v>
      </c>
      <c r="G27" s="400">
        <v>0</v>
      </c>
      <c r="H27" s="220"/>
      <c r="I27" s="220"/>
      <c r="J27" s="220"/>
      <c r="K27" s="221"/>
      <c r="L27" s="221"/>
      <c r="M27" s="221"/>
    </row>
    <row r="28" spans="1:13" s="217" customFormat="1" x14ac:dyDescent="0.3">
      <c r="B28" s="401" t="s">
        <v>380</v>
      </c>
      <c r="C28" s="400">
        <v>5062979293</v>
      </c>
      <c r="D28" s="400">
        <v>4659269714</v>
      </c>
      <c r="E28" s="219" t="s">
        <v>199</v>
      </c>
      <c r="F28" s="400">
        <v>0</v>
      </c>
      <c r="G28" s="400">
        <v>0</v>
      </c>
      <c r="H28" s="220"/>
      <c r="I28" s="220"/>
      <c r="J28" s="220"/>
      <c r="K28" s="221"/>
      <c r="L28" s="221"/>
      <c r="M28" s="221"/>
    </row>
    <row r="29" spans="1:13" s="217" customFormat="1" x14ac:dyDescent="0.3">
      <c r="B29" s="401" t="s">
        <v>381</v>
      </c>
      <c r="C29" s="400">
        <v>214796826</v>
      </c>
      <c r="D29" s="400">
        <v>189800891</v>
      </c>
      <c r="E29" s="219" t="s">
        <v>23</v>
      </c>
      <c r="F29" s="400">
        <v>0</v>
      </c>
      <c r="G29" s="400"/>
      <c r="H29" s="402"/>
      <c r="I29" s="220"/>
      <c r="J29" s="220"/>
      <c r="K29" s="221"/>
      <c r="L29" s="221"/>
      <c r="M29" s="221"/>
    </row>
    <row r="30" spans="1:13" s="217" customFormat="1" x14ac:dyDescent="0.3">
      <c r="B30" s="401" t="s">
        <v>476</v>
      </c>
      <c r="C30" s="400">
        <v>544849352</v>
      </c>
      <c r="D30" s="400"/>
      <c r="E30" s="219" t="s">
        <v>389</v>
      </c>
      <c r="F30" s="400">
        <v>6834000</v>
      </c>
      <c r="G30" s="400">
        <v>6834000</v>
      </c>
      <c r="H30" s="403"/>
      <c r="I30" s="220"/>
      <c r="J30" s="220"/>
      <c r="K30" s="221"/>
      <c r="L30" s="221"/>
      <c r="M30" s="221"/>
    </row>
    <row r="31" spans="1:13" s="217" customFormat="1" x14ac:dyDescent="0.3">
      <c r="B31" s="401" t="s">
        <v>550</v>
      </c>
      <c r="C31" s="400">
        <v>236064793</v>
      </c>
      <c r="D31" s="400"/>
      <c r="E31" s="219"/>
      <c r="F31" s="400"/>
      <c r="G31" s="400"/>
      <c r="H31" s="403"/>
      <c r="I31" s="220"/>
      <c r="J31" s="220"/>
      <c r="K31" s="221"/>
      <c r="L31" s="221"/>
      <c r="M31" s="221"/>
    </row>
    <row r="32" spans="1:13" s="217" customFormat="1" x14ac:dyDescent="0.3">
      <c r="A32" s="401"/>
      <c r="B32" s="401" t="s">
        <v>382</v>
      </c>
      <c r="C32" s="400">
        <v>26139975</v>
      </c>
      <c r="D32" s="400">
        <v>3006309</v>
      </c>
      <c r="E32" s="219"/>
      <c r="F32" s="400"/>
      <c r="G32" s="400"/>
      <c r="H32" s="220"/>
      <c r="I32" s="220"/>
      <c r="J32" s="220"/>
      <c r="K32" s="221"/>
      <c r="L32" s="221"/>
      <c r="M32" s="221"/>
    </row>
    <row r="33" spans="1:13" s="217" customFormat="1" x14ac:dyDescent="0.3">
      <c r="A33" s="401"/>
      <c r="B33" s="401" t="s">
        <v>551</v>
      </c>
      <c r="C33" s="400">
        <v>9986600</v>
      </c>
      <c r="D33" s="400">
        <v>9986600</v>
      </c>
      <c r="E33" s="219"/>
      <c r="F33" s="400"/>
      <c r="G33" s="400"/>
      <c r="H33" s="220"/>
      <c r="I33" s="220"/>
      <c r="J33" s="220"/>
      <c r="K33" s="221"/>
      <c r="L33" s="221"/>
      <c r="M33" s="221"/>
    </row>
    <row r="34" spans="1:13" s="217" customFormat="1" x14ac:dyDescent="0.3">
      <c r="A34" s="401"/>
      <c r="B34" s="401" t="s">
        <v>478</v>
      </c>
      <c r="C34" s="400">
        <v>10290144</v>
      </c>
      <c r="D34" s="400">
        <v>10290144</v>
      </c>
      <c r="E34" s="219"/>
      <c r="F34" s="400"/>
      <c r="G34" s="400"/>
      <c r="H34" s="220"/>
      <c r="I34" s="220"/>
      <c r="J34" s="220"/>
      <c r="K34" s="221"/>
      <c r="L34" s="221"/>
      <c r="M34" s="221"/>
    </row>
    <row r="35" spans="1:13" s="217" customFormat="1" x14ac:dyDescent="0.3">
      <c r="A35" s="401"/>
      <c r="B35" s="401" t="s">
        <v>502</v>
      </c>
      <c r="C35" s="400">
        <v>518200</v>
      </c>
      <c r="D35" s="400">
        <v>38200</v>
      </c>
      <c r="E35" s="219" t="s">
        <v>294</v>
      </c>
      <c r="F35" s="400">
        <v>6699999</v>
      </c>
      <c r="G35" s="400">
        <v>0</v>
      </c>
      <c r="H35" s="220"/>
      <c r="I35" s="220"/>
      <c r="J35" s="220"/>
      <c r="K35" s="221"/>
      <c r="L35" s="221"/>
      <c r="M35" s="221"/>
    </row>
    <row r="36" spans="1:13" s="217" customFormat="1" x14ac:dyDescent="0.3">
      <c r="A36" s="401"/>
      <c r="B36" s="401" t="s">
        <v>21</v>
      </c>
      <c r="C36" s="400">
        <v>81439659</v>
      </c>
      <c r="D36" s="400">
        <v>0</v>
      </c>
      <c r="E36" s="219" t="s">
        <v>458</v>
      </c>
      <c r="F36" s="400">
        <v>0</v>
      </c>
      <c r="G36" s="400"/>
      <c r="H36" s="220"/>
      <c r="I36" s="220"/>
      <c r="J36" s="220"/>
      <c r="K36" s="221"/>
      <c r="L36" s="221"/>
      <c r="M36" s="221"/>
    </row>
    <row r="37" spans="1:13" s="217" customFormat="1" x14ac:dyDescent="0.3">
      <c r="A37" s="401"/>
      <c r="B37" s="401" t="s">
        <v>567</v>
      </c>
      <c r="C37" s="400">
        <v>129133393</v>
      </c>
      <c r="D37" s="400"/>
      <c r="E37" s="219"/>
      <c r="F37" s="400"/>
      <c r="G37" s="400"/>
      <c r="H37" s="220"/>
      <c r="I37" s="220"/>
      <c r="J37" s="220"/>
      <c r="K37" s="221"/>
      <c r="L37" s="221"/>
      <c r="M37" s="221"/>
    </row>
    <row r="38" spans="1:13" x14ac:dyDescent="0.3">
      <c r="A38" s="212"/>
      <c r="B38" s="212"/>
      <c r="C38" s="207"/>
      <c r="D38" s="207">
        <v>0</v>
      </c>
      <c r="E38" s="209" t="s">
        <v>37</v>
      </c>
      <c r="F38" s="207">
        <v>0</v>
      </c>
      <c r="G38" s="207"/>
    </row>
    <row r="39" spans="1:13" ht="37.5" x14ac:dyDescent="0.3">
      <c r="A39" s="212"/>
      <c r="B39" s="212" t="s">
        <v>186</v>
      </c>
      <c r="C39" s="207">
        <v>0</v>
      </c>
      <c r="D39" s="207">
        <v>0</v>
      </c>
      <c r="E39" s="206"/>
      <c r="F39" s="213"/>
      <c r="G39" s="213"/>
    </row>
    <row r="40" spans="1:13" x14ac:dyDescent="0.3">
      <c r="A40" s="212"/>
      <c r="B40" s="212" t="s">
        <v>245</v>
      </c>
      <c r="C40" s="207">
        <v>0</v>
      </c>
      <c r="D40" s="207">
        <v>0</v>
      </c>
      <c r="E40" s="209"/>
      <c r="F40" s="211"/>
      <c r="G40" s="211"/>
    </row>
    <row r="41" spans="1:13" x14ac:dyDescent="0.3">
      <c r="A41" s="212"/>
      <c r="B41" s="212" t="s">
        <v>293</v>
      </c>
      <c r="C41" s="207">
        <v>0</v>
      </c>
      <c r="D41" s="207">
        <v>0</v>
      </c>
      <c r="E41" s="209"/>
      <c r="F41" s="211"/>
      <c r="G41" s="211"/>
    </row>
    <row r="42" spans="1:13" x14ac:dyDescent="0.3">
      <c r="A42" s="214"/>
      <c r="B42" s="212"/>
      <c r="C42" s="207">
        <v>0</v>
      </c>
      <c r="D42" s="207">
        <v>0</v>
      </c>
      <c r="E42" s="209"/>
      <c r="F42" s="211"/>
      <c r="G42" s="211"/>
    </row>
    <row r="43" spans="1:13" x14ac:dyDescent="0.3">
      <c r="B43" s="215" t="s">
        <v>24</v>
      </c>
      <c r="C43" s="202">
        <v>0</v>
      </c>
      <c r="D43" s="207">
        <v>0</v>
      </c>
      <c r="E43" s="206" t="s">
        <v>25</v>
      </c>
      <c r="F43" s="211"/>
      <c r="G43" s="211"/>
    </row>
    <row r="44" spans="1:13" x14ac:dyDescent="0.3">
      <c r="B44" s="204" t="s">
        <v>459</v>
      </c>
      <c r="C44" s="202">
        <v>0</v>
      </c>
      <c r="D44" s="207">
        <v>0</v>
      </c>
      <c r="E44" s="209" t="s">
        <v>26</v>
      </c>
      <c r="F44" s="207">
        <v>0</v>
      </c>
      <c r="G44" s="207"/>
    </row>
    <row r="45" spans="1:13" x14ac:dyDescent="0.3">
      <c r="B45" s="204"/>
      <c r="C45" s="207"/>
      <c r="D45" s="207">
        <v>0</v>
      </c>
      <c r="E45" s="209" t="s">
        <v>187</v>
      </c>
      <c r="F45" s="207">
        <v>0</v>
      </c>
      <c r="G45" s="207"/>
    </row>
    <row r="46" spans="1:13" x14ac:dyDescent="0.3">
      <c r="B46" s="208"/>
      <c r="C46" s="207"/>
      <c r="D46" s="207">
        <v>0</v>
      </c>
      <c r="E46" s="209" t="s">
        <v>460</v>
      </c>
      <c r="F46" s="207">
        <v>0</v>
      </c>
      <c r="G46" s="207"/>
    </row>
    <row r="47" spans="1:13" ht="23.25" x14ac:dyDescent="0.3">
      <c r="B47" s="201" t="s">
        <v>27</v>
      </c>
      <c r="C47" s="360">
        <v>15671636396</v>
      </c>
      <c r="D47" s="202">
        <v>14963592551</v>
      </c>
      <c r="E47" s="216" t="s">
        <v>28</v>
      </c>
      <c r="F47" s="202">
        <v>7434279986</v>
      </c>
      <c r="G47" s="202">
        <v>6881785858</v>
      </c>
      <c r="H47" s="210"/>
    </row>
    <row r="48" spans="1:13" x14ac:dyDescent="0.3">
      <c r="B48" s="208"/>
      <c r="C48" s="207"/>
      <c r="D48" s="207"/>
      <c r="E48" s="209"/>
      <c r="F48" s="207"/>
      <c r="G48" s="207"/>
    </row>
    <row r="49" spans="2:13" ht="36" customHeight="1" x14ac:dyDescent="0.3">
      <c r="B49" s="201" t="s">
        <v>29</v>
      </c>
      <c r="C49" s="207"/>
      <c r="D49" s="207"/>
      <c r="E49" s="216" t="s">
        <v>30</v>
      </c>
      <c r="F49" s="207"/>
      <c r="G49" s="207"/>
    </row>
    <row r="50" spans="2:13" x14ac:dyDescent="0.3">
      <c r="B50" s="204" t="s">
        <v>272</v>
      </c>
      <c r="C50" s="360">
        <v>1728359000</v>
      </c>
      <c r="D50" s="202">
        <v>1729359000</v>
      </c>
      <c r="E50" s="206" t="s">
        <v>202</v>
      </c>
      <c r="F50" s="207"/>
      <c r="G50" s="207"/>
    </row>
    <row r="51" spans="2:13" x14ac:dyDescent="0.3">
      <c r="B51" s="208" t="s">
        <v>510</v>
      </c>
      <c r="C51" s="207">
        <v>726359000</v>
      </c>
      <c r="D51" s="207">
        <v>727359000</v>
      </c>
      <c r="E51" s="209" t="s">
        <v>201</v>
      </c>
      <c r="F51" s="207"/>
      <c r="G51" s="207"/>
    </row>
    <row r="52" spans="2:13" x14ac:dyDescent="0.3">
      <c r="B52" s="208" t="s">
        <v>408</v>
      </c>
      <c r="C52" s="207">
        <v>0</v>
      </c>
      <c r="D52" s="207">
        <v>0</v>
      </c>
      <c r="E52" s="209" t="s">
        <v>35</v>
      </c>
      <c r="F52" s="207"/>
      <c r="G52" s="207"/>
    </row>
    <row r="53" spans="2:13" x14ac:dyDescent="0.3">
      <c r="B53" s="208" t="s">
        <v>31</v>
      </c>
      <c r="C53" s="207">
        <v>1002000000</v>
      </c>
      <c r="D53" s="207">
        <v>1002000000</v>
      </c>
      <c r="E53" s="209" t="s">
        <v>36</v>
      </c>
      <c r="F53" s="207"/>
      <c r="G53" s="207"/>
    </row>
    <row r="54" spans="2:13" s="217" customFormat="1" x14ac:dyDescent="0.3">
      <c r="B54" s="218" t="s">
        <v>371</v>
      </c>
      <c r="C54" s="207">
        <v>0</v>
      </c>
      <c r="D54" s="207"/>
      <c r="E54" s="219" t="s">
        <v>14</v>
      </c>
      <c r="F54" s="207"/>
      <c r="G54" s="207"/>
      <c r="H54" s="220"/>
      <c r="I54" s="220"/>
      <c r="J54" s="220"/>
      <c r="K54" s="221"/>
      <c r="L54" s="221"/>
      <c r="M54" s="221"/>
    </row>
    <row r="55" spans="2:13" x14ac:dyDescent="0.3">
      <c r="B55" s="208" t="s">
        <v>12</v>
      </c>
      <c r="C55" s="207">
        <v>0</v>
      </c>
      <c r="D55" s="207"/>
      <c r="E55" s="209" t="s">
        <v>461</v>
      </c>
      <c r="F55" s="207"/>
      <c r="G55" s="207"/>
    </row>
    <row r="56" spans="2:13" x14ac:dyDescent="0.3">
      <c r="B56" s="204" t="s">
        <v>32</v>
      </c>
      <c r="C56" s="207">
        <v>0</v>
      </c>
      <c r="D56" s="207"/>
      <c r="E56" s="209" t="s">
        <v>37</v>
      </c>
      <c r="F56" s="207"/>
      <c r="G56" s="207"/>
    </row>
    <row r="57" spans="2:13" x14ac:dyDescent="0.3">
      <c r="B57" s="208" t="s">
        <v>19</v>
      </c>
      <c r="C57" s="207">
        <v>0</v>
      </c>
      <c r="D57" s="207"/>
      <c r="E57" s="209"/>
      <c r="F57" s="207"/>
      <c r="G57" s="207"/>
    </row>
    <row r="58" spans="2:13" x14ac:dyDescent="0.3">
      <c r="B58" s="208" t="s">
        <v>20</v>
      </c>
      <c r="C58" s="207">
        <v>0</v>
      </c>
      <c r="D58" s="207"/>
      <c r="E58" s="206" t="s">
        <v>207</v>
      </c>
      <c r="F58" s="207"/>
      <c r="G58" s="207"/>
    </row>
    <row r="59" spans="2:13" x14ac:dyDescent="0.3">
      <c r="B59" s="208" t="s">
        <v>33</v>
      </c>
      <c r="C59" s="207">
        <v>0</v>
      </c>
      <c r="D59" s="207"/>
      <c r="E59" s="209" t="s">
        <v>38</v>
      </c>
      <c r="F59" s="207"/>
      <c r="G59" s="207"/>
    </row>
    <row r="60" spans="2:13" x14ac:dyDescent="0.3">
      <c r="B60" s="208" t="s">
        <v>462</v>
      </c>
      <c r="C60" s="207">
        <v>0</v>
      </c>
      <c r="D60" s="207"/>
      <c r="E60" s="209" t="s">
        <v>463</v>
      </c>
      <c r="F60" s="207"/>
      <c r="G60" s="207"/>
    </row>
    <row r="61" spans="2:13" x14ac:dyDescent="0.3">
      <c r="B61" s="208" t="s">
        <v>21</v>
      </c>
      <c r="C61" s="207">
        <v>0</v>
      </c>
      <c r="D61" s="207"/>
      <c r="E61" s="206" t="s">
        <v>188</v>
      </c>
      <c r="F61" s="211"/>
      <c r="G61" s="211"/>
    </row>
    <row r="62" spans="2:13" ht="37.5" x14ac:dyDescent="0.3">
      <c r="B62" s="208" t="s">
        <v>186</v>
      </c>
      <c r="C62" s="207">
        <v>0</v>
      </c>
      <c r="D62" s="207"/>
      <c r="E62" s="209" t="s">
        <v>39</v>
      </c>
      <c r="F62" s="207"/>
      <c r="G62" s="207"/>
    </row>
    <row r="63" spans="2:13" ht="37.5" x14ac:dyDescent="0.3">
      <c r="B63" s="208" t="s">
        <v>464</v>
      </c>
      <c r="C63" s="207">
        <v>0</v>
      </c>
      <c r="D63" s="207"/>
      <c r="E63" s="209" t="s">
        <v>465</v>
      </c>
      <c r="F63" s="207"/>
      <c r="G63" s="207"/>
    </row>
    <row r="64" spans="2:13" x14ac:dyDescent="0.3">
      <c r="B64" s="204"/>
      <c r="C64" s="207" t="s">
        <v>34</v>
      </c>
      <c r="D64" s="207" t="s">
        <v>34</v>
      </c>
      <c r="E64" s="209" t="s">
        <v>466</v>
      </c>
      <c r="F64" s="207"/>
      <c r="G64" s="207"/>
    </row>
    <row r="65" spans="2:8" x14ac:dyDescent="0.3">
      <c r="B65" s="204" t="s">
        <v>197</v>
      </c>
      <c r="C65" s="361">
        <v>303230986</v>
      </c>
      <c r="D65" s="213">
        <v>320837947</v>
      </c>
      <c r="E65" s="222" t="s">
        <v>40</v>
      </c>
      <c r="F65" s="211"/>
      <c r="G65" s="211"/>
    </row>
    <row r="66" spans="2:8" x14ac:dyDescent="0.3">
      <c r="B66" s="208" t="s">
        <v>330</v>
      </c>
      <c r="C66" s="207">
        <v>391265789</v>
      </c>
      <c r="D66" s="207">
        <v>391265789</v>
      </c>
      <c r="E66" s="206"/>
      <c r="F66" s="211"/>
      <c r="G66" s="211"/>
    </row>
    <row r="67" spans="2:8" x14ac:dyDescent="0.3">
      <c r="B67" s="208" t="s">
        <v>208</v>
      </c>
      <c r="C67" s="207">
        <v>0</v>
      </c>
      <c r="D67" s="207">
        <v>0</v>
      </c>
      <c r="E67" s="222" t="s">
        <v>41</v>
      </c>
      <c r="F67" s="213">
        <v>7434279986</v>
      </c>
      <c r="G67" s="213">
        <v>6881785858</v>
      </c>
      <c r="H67" s="210"/>
    </row>
    <row r="68" spans="2:8" x14ac:dyDescent="0.3">
      <c r="B68" s="208" t="s">
        <v>209</v>
      </c>
      <c r="C68" s="207">
        <v>0</v>
      </c>
      <c r="D68" s="207">
        <v>0</v>
      </c>
      <c r="E68" s="222" t="s">
        <v>210</v>
      </c>
      <c r="F68" s="223"/>
      <c r="G68" s="223"/>
    </row>
    <row r="69" spans="2:8" x14ac:dyDescent="0.3">
      <c r="B69" s="208" t="s">
        <v>251</v>
      </c>
      <c r="C69" s="207">
        <v>-88034803</v>
      </c>
      <c r="D69" s="207">
        <v>-70427842</v>
      </c>
      <c r="E69" s="206"/>
      <c r="F69" s="223"/>
      <c r="G69" s="223"/>
    </row>
    <row r="70" spans="2:8" x14ac:dyDescent="0.3">
      <c r="B70" s="208"/>
      <c r="C70" s="207">
        <v>0</v>
      </c>
      <c r="D70" s="211"/>
      <c r="E70" s="209" t="s">
        <v>43</v>
      </c>
      <c r="F70" s="207">
        <v>11337000000</v>
      </c>
      <c r="G70" s="207">
        <v>11337000000</v>
      </c>
    </row>
    <row r="71" spans="2:8" x14ac:dyDescent="0.3">
      <c r="B71" s="204" t="s">
        <v>273</v>
      </c>
      <c r="C71" s="360">
        <v>1187705366</v>
      </c>
      <c r="D71" s="202">
        <v>1250000000</v>
      </c>
      <c r="E71" s="209" t="s">
        <v>427</v>
      </c>
      <c r="F71" s="207">
        <v>1724549</v>
      </c>
      <c r="G71" s="207">
        <v>1724549</v>
      </c>
    </row>
    <row r="72" spans="2:8" x14ac:dyDescent="0.3">
      <c r="B72" s="208" t="s">
        <v>46</v>
      </c>
      <c r="C72" s="207">
        <v>0</v>
      </c>
      <c r="D72" s="207"/>
      <c r="E72" s="209" t="s">
        <v>164</v>
      </c>
      <c r="F72" s="207">
        <v>4630564</v>
      </c>
      <c r="G72" s="207">
        <v>4630564</v>
      </c>
      <c r="H72" s="210"/>
    </row>
    <row r="73" spans="2:8" x14ac:dyDescent="0.3">
      <c r="B73" s="208" t="s">
        <v>189</v>
      </c>
      <c r="C73" s="207">
        <v>1250000000</v>
      </c>
      <c r="D73" s="207">
        <v>1250000000</v>
      </c>
      <c r="E73" s="209" t="s">
        <v>215</v>
      </c>
      <c r="F73" s="207">
        <v>74648122</v>
      </c>
      <c r="G73" s="207">
        <v>38648527</v>
      </c>
    </row>
    <row r="74" spans="2:8" x14ac:dyDescent="0.3">
      <c r="B74" s="208" t="s">
        <v>47</v>
      </c>
      <c r="C74" s="207">
        <v>0</v>
      </c>
      <c r="D74" s="207"/>
      <c r="E74" s="209" t="s">
        <v>554</v>
      </c>
      <c r="F74" s="207">
        <v>38648527</v>
      </c>
      <c r="G74" s="223"/>
    </row>
    <row r="75" spans="2:8" x14ac:dyDescent="0.3">
      <c r="B75" s="208" t="s">
        <v>552</v>
      </c>
      <c r="C75" s="207">
        <v>0</v>
      </c>
      <c r="D75" s="207"/>
      <c r="E75" s="209"/>
      <c r="F75" s="223"/>
      <c r="G75" s="223"/>
    </row>
    <row r="76" spans="2:8" ht="34.5" customHeight="1" x14ac:dyDescent="0.3">
      <c r="B76" s="208" t="s">
        <v>48</v>
      </c>
      <c r="C76" s="207">
        <v>-62294634</v>
      </c>
      <c r="D76" s="207"/>
      <c r="E76" s="206" t="s">
        <v>45</v>
      </c>
      <c r="F76" s="224">
        <v>11456651762</v>
      </c>
      <c r="G76" s="224">
        <v>11382003640</v>
      </c>
      <c r="H76" s="210"/>
    </row>
    <row r="77" spans="2:8" ht="17.25" customHeight="1" x14ac:dyDescent="0.3">
      <c r="B77" s="208"/>
      <c r="C77" s="207"/>
      <c r="D77" s="207"/>
      <c r="E77" s="206"/>
      <c r="F77" s="225"/>
      <c r="G77" s="225"/>
      <c r="H77" s="226"/>
    </row>
    <row r="78" spans="2:8" ht="17.25" hidden="1" customHeight="1" x14ac:dyDescent="0.3">
      <c r="B78" s="208"/>
      <c r="C78" s="207"/>
      <c r="D78" s="207"/>
      <c r="E78" s="206"/>
      <c r="F78" s="223"/>
      <c r="G78" s="223"/>
    </row>
    <row r="79" spans="2:8" ht="17.25" hidden="1" customHeight="1" x14ac:dyDescent="0.3">
      <c r="B79" s="208"/>
      <c r="C79" s="207"/>
      <c r="D79" s="207"/>
      <c r="E79" s="206"/>
      <c r="F79" s="223"/>
      <c r="G79" s="223"/>
    </row>
    <row r="80" spans="2:8" ht="18.75" hidden="1" customHeight="1" x14ac:dyDescent="0.3">
      <c r="B80" s="208"/>
      <c r="C80" s="207"/>
      <c r="D80" s="207"/>
      <c r="E80" s="206"/>
      <c r="F80" s="223"/>
      <c r="G80" s="223"/>
    </row>
    <row r="81" spans="2:12" ht="18.75" hidden="1" customHeight="1" x14ac:dyDescent="0.3">
      <c r="B81" s="208"/>
      <c r="C81" s="207"/>
      <c r="D81" s="207"/>
      <c r="E81" s="206"/>
      <c r="F81" s="223"/>
      <c r="G81" s="223"/>
      <c r="H81" s="210"/>
      <c r="I81" s="227"/>
    </row>
    <row r="82" spans="2:12" ht="23.25" x14ac:dyDescent="0.3">
      <c r="B82" s="201" t="s">
        <v>49</v>
      </c>
      <c r="C82" s="202">
        <v>3219295352</v>
      </c>
      <c r="D82" s="202">
        <v>3300196947</v>
      </c>
      <c r="E82" s="206"/>
      <c r="F82" s="223"/>
      <c r="G82" s="223"/>
    </row>
    <row r="83" spans="2:12" x14ac:dyDescent="0.3">
      <c r="B83" s="208"/>
      <c r="C83" s="207"/>
      <c r="D83" s="299"/>
      <c r="E83" s="228"/>
      <c r="F83" s="229"/>
      <c r="G83" s="229"/>
    </row>
    <row r="84" spans="2:12" ht="19.5" thickBot="1" x14ac:dyDescent="0.35">
      <c r="B84" s="230" t="s">
        <v>198</v>
      </c>
      <c r="C84" s="231">
        <v>18890931748</v>
      </c>
      <c r="D84" s="231">
        <v>18263789498</v>
      </c>
      <c r="E84" s="232" t="s">
        <v>50</v>
      </c>
      <c r="F84" s="233">
        <v>18890931748</v>
      </c>
      <c r="G84" s="233">
        <v>18263789498</v>
      </c>
      <c r="H84" s="210"/>
      <c r="I84" s="210"/>
    </row>
    <row r="85" spans="2:12" x14ac:dyDescent="0.3">
      <c r="H85" s="210"/>
    </row>
    <row r="86" spans="2:12" x14ac:dyDescent="0.3">
      <c r="B86" s="234"/>
      <c r="C86" s="235"/>
      <c r="D86" s="235"/>
      <c r="E86" s="236"/>
      <c r="F86" s="235"/>
      <c r="G86" s="235"/>
      <c r="H86" s="237"/>
      <c r="I86" s="237"/>
      <c r="J86" s="237"/>
      <c r="K86" s="196"/>
      <c r="L86" s="196"/>
    </row>
    <row r="87" spans="2:12" ht="19.5" thickBot="1" x14ac:dyDescent="0.35">
      <c r="B87" s="238"/>
      <c r="C87" s="235"/>
      <c r="D87" s="235"/>
      <c r="E87" s="236"/>
      <c r="F87" s="235"/>
      <c r="G87" s="235"/>
      <c r="H87" s="237"/>
      <c r="I87" s="237"/>
      <c r="J87" s="237"/>
      <c r="K87" s="196"/>
      <c r="L87" s="196"/>
    </row>
    <row r="88" spans="2:12" ht="18" customHeight="1" x14ac:dyDescent="0.3">
      <c r="B88" s="471"/>
      <c r="C88" s="452" t="s">
        <v>6</v>
      </c>
      <c r="D88" s="452" t="s">
        <v>200</v>
      </c>
      <c r="E88" s="467"/>
      <c r="F88" s="452" t="s">
        <v>6</v>
      </c>
      <c r="G88" s="469" t="s">
        <v>200</v>
      </c>
      <c r="H88" s="237"/>
      <c r="I88" s="237"/>
      <c r="J88" s="237"/>
      <c r="K88" s="196"/>
      <c r="L88" s="196"/>
    </row>
    <row r="89" spans="2:12" x14ac:dyDescent="0.3">
      <c r="B89" s="472"/>
      <c r="C89" s="453"/>
      <c r="D89" s="453"/>
      <c r="E89" s="468"/>
      <c r="F89" s="453"/>
      <c r="G89" s="470"/>
      <c r="H89" s="237"/>
      <c r="I89" s="237"/>
      <c r="J89" s="237"/>
      <c r="K89" s="196"/>
      <c r="L89" s="196"/>
    </row>
    <row r="90" spans="2:12" ht="31.5" customHeight="1" x14ac:dyDescent="0.3">
      <c r="B90" s="239" t="s">
        <v>51</v>
      </c>
      <c r="C90" s="240">
        <v>54088913103</v>
      </c>
      <c r="D90" s="240">
        <v>66538963103</v>
      </c>
      <c r="E90" s="241" t="s">
        <v>53</v>
      </c>
      <c r="F90" s="404">
        <v>54088913103</v>
      </c>
      <c r="G90" s="405">
        <v>66538963103</v>
      </c>
      <c r="H90" s="237"/>
      <c r="I90" s="237"/>
      <c r="J90" s="237"/>
      <c r="K90" s="196"/>
      <c r="L90" s="196"/>
    </row>
    <row r="91" spans="2:12" ht="36" customHeight="1" thickBot="1" x14ac:dyDescent="0.35">
      <c r="B91" s="242" t="s">
        <v>54</v>
      </c>
      <c r="C91" s="243" t="s">
        <v>52</v>
      </c>
      <c r="D91" s="243" t="s">
        <v>52</v>
      </c>
      <c r="E91" s="244" t="s">
        <v>55</v>
      </c>
      <c r="F91" s="300" t="s">
        <v>52</v>
      </c>
      <c r="G91" s="245" t="s">
        <v>52</v>
      </c>
      <c r="H91" s="237"/>
      <c r="I91" s="237"/>
      <c r="J91" s="237"/>
      <c r="K91" s="196"/>
      <c r="L91" s="196"/>
    </row>
    <row r="92" spans="2:12" x14ac:dyDescent="0.3">
      <c r="B92" s="234"/>
      <c r="C92" s="235"/>
      <c r="D92" s="235"/>
      <c r="E92" s="236"/>
      <c r="G92" s="235"/>
      <c r="H92" s="237"/>
      <c r="I92" s="237"/>
      <c r="J92" s="237"/>
      <c r="K92" s="196"/>
      <c r="L92" s="196"/>
    </row>
    <row r="93" spans="2:12" x14ac:dyDescent="0.3">
      <c r="B93" s="457" t="s">
        <v>252</v>
      </c>
      <c r="C93" s="457"/>
      <c r="D93" s="457"/>
      <c r="E93" s="236"/>
      <c r="F93" s="235"/>
      <c r="G93" s="235"/>
      <c r="H93" s="237"/>
      <c r="I93" s="237"/>
      <c r="J93" s="237"/>
      <c r="K93" s="196"/>
      <c r="L93" s="196"/>
    </row>
    <row r="94" spans="2:12" x14ac:dyDescent="0.3">
      <c r="B94" s="234"/>
      <c r="C94" s="235"/>
      <c r="D94" s="235"/>
      <c r="E94" s="236"/>
      <c r="F94" s="235"/>
      <c r="G94" s="235"/>
      <c r="H94" s="237"/>
      <c r="I94" s="237"/>
      <c r="J94" s="237"/>
      <c r="K94" s="196"/>
      <c r="L94" s="196"/>
    </row>
    <row r="95" spans="2:12" x14ac:dyDescent="0.3">
      <c r="B95" s="234"/>
      <c r="D95" s="235"/>
      <c r="E95" s="236"/>
      <c r="F95" s="235"/>
      <c r="G95" s="235"/>
      <c r="H95" s="237"/>
      <c r="I95" s="237"/>
      <c r="J95" s="237"/>
      <c r="K95" s="196"/>
      <c r="L95" s="196"/>
    </row>
    <row r="96" spans="2:12" x14ac:dyDescent="0.3">
      <c r="B96" s="246"/>
      <c r="C96" s="235"/>
      <c r="D96" s="235"/>
      <c r="E96" s="236"/>
      <c r="F96" s="235"/>
      <c r="G96" s="235"/>
      <c r="H96" s="237"/>
      <c r="I96" s="237"/>
      <c r="J96" s="237"/>
      <c r="K96" s="196"/>
      <c r="L96" s="196"/>
    </row>
    <row r="97" spans="2:12" x14ac:dyDescent="0.3">
      <c r="B97" s="238"/>
      <c r="C97" s="235"/>
      <c r="D97" s="235"/>
      <c r="E97" s="236"/>
      <c r="F97" s="235"/>
      <c r="G97" s="235"/>
      <c r="H97" s="237"/>
      <c r="I97" s="237"/>
      <c r="J97" s="237"/>
      <c r="K97" s="196"/>
      <c r="L97" s="196"/>
    </row>
    <row r="98" spans="2:12" x14ac:dyDescent="0.3">
      <c r="B98" s="196"/>
      <c r="C98" s="247"/>
      <c r="D98" s="196"/>
      <c r="E98" s="196"/>
      <c r="F98" s="196"/>
      <c r="G98" s="235"/>
      <c r="H98" s="237"/>
      <c r="I98" s="237"/>
      <c r="J98" s="237"/>
      <c r="K98" s="196"/>
      <c r="L98" s="196"/>
    </row>
    <row r="99" spans="2:12" x14ac:dyDescent="0.3">
      <c r="B99" s="196"/>
      <c r="C99" s="196"/>
      <c r="D99" s="196"/>
      <c r="E99" s="196"/>
      <c r="F99" s="196"/>
      <c r="G99" s="235"/>
      <c r="H99" s="237"/>
      <c r="I99" s="237"/>
      <c r="J99" s="237"/>
      <c r="K99" s="196"/>
      <c r="L99" s="196"/>
    </row>
    <row r="100" spans="2:12" x14ac:dyDescent="0.3">
      <c r="B100" s="196"/>
      <c r="C100" s="196"/>
      <c r="D100" s="196"/>
      <c r="E100" s="196"/>
      <c r="F100" s="196"/>
      <c r="G100" s="235"/>
      <c r="H100" s="237"/>
      <c r="I100" s="237"/>
      <c r="J100" s="237"/>
      <c r="K100" s="196"/>
      <c r="L100" s="196"/>
    </row>
    <row r="101" spans="2:12" x14ac:dyDescent="0.3">
      <c r="B101" s="196"/>
      <c r="C101" s="196"/>
      <c r="D101" s="196"/>
      <c r="E101" s="196"/>
      <c r="F101" s="196"/>
      <c r="G101" s="235"/>
      <c r="H101" s="237"/>
      <c r="I101" s="237"/>
      <c r="J101" s="237"/>
      <c r="K101" s="196"/>
      <c r="L101" s="196"/>
    </row>
    <row r="102" spans="2:12" x14ac:dyDescent="0.3">
      <c r="B102" s="196"/>
      <c r="C102" s="196"/>
      <c r="D102" s="196"/>
      <c r="E102" s="196"/>
      <c r="F102" s="196"/>
      <c r="G102" s="235"/>
      <c r="H102" s="237"/>
      <c r="I102" s="237"/>
      <c r="J102" s="237"/>
      <c r="K102" s="196"/>
      <c r="L102" s="196"/>
    </row>
    <row r="103" spans="2:12" x14ac:dyDescent="0.3">
      <c r="B103" s="196"/>
      <c r="C103" s="196"/>
      <c r="D103" s="196"/>
      <c r="E103" s="196"/>
      <c r="F103" s="196"/>
      <c r="G103" s="235"/>
      <c r="H103" s="237"/>
      <c r="I103" s="237"/>
      <c r="J103" s="237"/>
      <c r="K103" s="196"/>
      <c r="L103" s="196"/>
    </row>
    <row r="104" spans="2:12" x14ac:dyDescent="0.3">
      <c r="B104" s="196"/>
      <c r="C104" s="196"/>
      <c r="D104" s="196"/>
      <c r="E104" s="196"/>
      <c r="F104" s="196"/>
      <c r="G104" s="235"/>
      <c r="H104" s="237"/>
      <c r="I104" s="237"/>
      <c r="J104" s="237"/>
      <c r="K104" s="196"/>
      <c r="L104" s="196"/>
    </row>
    <row r="105" spans="2:12" x14ac:dyDescent="0.3">
      <c r="B105" s="196"/>
      <c r="C105" s="196"/>
      <c r="D105" s="196"/>
      <c r="E105" s="196"/>
      <c r="F105" s="196"/>
      <c r="G105" s="235"/>
      <c r="H105" s="237"/>
      <c r="I105" s="237"/>
      <c r="J105" s="237"/>
      <c r="K105" s="196"/>
      <c r="L105" s="196"/>
    </row>
    <row r="106" spans="2:12" x14ac:dyDescent="0.3">
      <c r="B106" s="196"/>
      <c r="C106" s="196"/>
      <c r="D106" s="196"/>
      <c r="E106" s="196"/>
      <c r="F106" s="196"/>
      <c r="G106" s="235"/>
      <c r="H106" s="237"/>
      <c r="I106" s="237"/>
      <c r="J106" s="237"/>
      <c r="K106" s="196"/>
      <c r="L106" s="196"/>
    </row>
    <row r="107" spans="2:12" x14ac:dyDescent="0.3">
      <c r="B107" s="196"/>
      <c r="C107" s="196"/>
      <c r="D107" s="196"/>
      <c r="E107" s="196"/>
      <c r="F107" s="196"/>
      <c r="G107" s="235"/>
      <c r="H107" s="237"/>
      <c r="I107" s="237"/>
      <c r="J107" s="237"/>
      <c r="K107" s="196"/>
      <c r="L107" s="196"/>
    </row>
    <row r="108" spans="2:12" x14ac:dyDescent="0.3">
      <c r="B108" s="196"/>
      <c r="C108" s="196"/>
      <c r="D108" s="196"/>
      <c r="E108" s="196"/>
      <c r="F108" s="196"/>
      <c r="G108" s="235"/>
      <c r="H108" s="237"/>
      <c r="I108" s="237"/>
      <c r="J108" s="237"/>
      <c r="K108" s="196"/>
      <c r="L108" s="196"/>
    </row>
    <row r="109" spans="2:12" x14ac:dyDescent="0.3">
      <c r="B109" s="196"/>
      <c r="C109" s="196"/>
      <c r="D109" s="196"/>
      <c r="E109" s="196"/>
      <c r="F109" s="196"/>
      <c r="G109" s="235"/>
      <c r="H109" s="237"/>
      <c r="I109" s="237"/>
      <c r="J109" s="237"/>
      <c r="K109" s="196"/>
      <c r="L109" s="196"/>
    </row>
    <row r="110" spans="2:12" x14ac:dyDescent="0.3">
      <c r="B110" s="196"/>
      <c r="C110" s="196"/>
      <c r="D110" s="196"/>
      <c r="E110" s="196"/>
      <c r="F110" s="196"/>
      <c r="G110" s="235"/>
      <c r="H110" s="237"/>
      <c r="I110" s="237"/>
      <c r="J110" s="237"/>
      <c r="K110" s="196"/>
      <c r="L110" s="196"/>
    </row>
    <row r="111" spans="2:12" x14ac:dyDescent="0.3">
      <c r="B111" s="196"/>
      <c r="C111" s="196"/>
      <c r="D111" s="196"/>
      <c r="E111" s="196"/>
      <c r="F111" s="196"/>
      <c r="G111" s="235"/>
      <c r="H111" s="237"/>
      <c r="I111" s="237"/>
      <c r="J111" s="237"/>
      <c r="K111" s="196"/>
      <c r="L111" s="196"/>
    </row>
    <row r="112" spans="2:12" x14ac:dyDescent="0.3">
      <c r="B112" s="196"/>
      <c r="C112" s="196"/>
      <c r="D112" s="196"/>
      <c r="E112" s="196"/>
      <c r="F112" s="196"/>
      <c r="G112" s="235"/>
      <c r="H112" s="237"/>
      <c r="I112" s="237"/>
      <c r="J112" s="237"/>
      <c r="K112" s="196"/>
      <c r="L112" s="196"/>
    </row>
    <row r="113" spans="2:12" x14ac:dyDescent="0.3">
      <c r="B113" s="196"/>
      <c r="C113" s="196"/>
      <c r="D113" s="196"/>
      <c r="E113" s="196"/>
      <c r="F113" s="196"/>
      <c r="G113" s="235"/>
      <c r="H113" s="237"/>
      <c r="I113" s="237"/>
      <c r="J113" s="237"/>
      <c r="K113" s="196"/>
      <c r="L113" s="196"/>
    </row>
    <row r="114" spans="2:12" x14ac:dyDescent="0.3">
      <c r="B114" s="196"/>
      <c r="C114" s="196"/>
      <c r="D114" s="196"/>
      <c r="E114" s="196"/>
      <c r="F114" s="196"/>
      <c r="G114" s="235"/>
      <c r="H114" s="237"/>
      <c r="I114" s="237"/>
      <c r="J114" s="237"/>
      <c r="K114" s="196"/>
      <c r="L114" s="196"/>
    </row>
    <row r="115" spans="2:12" x14ac:dyDescent="0.3">
      <c r="B115" s="196"/>
      <c r="C115" s="196"/>
      <c r="D115" s="196"/>
      <c r="E115" s="196"/>
      <c r="F115" s="196"/>
      <c r="G115" s="235"/>
      <c r="H115" s="237"/>
      <c r="I115" s="237"/>
      <c r="J115" s="237"/>
      <c r="K115" s="196"/>
      <c r="L115" s="196"/>
    </row>
    <row r="116" spans="2:12" x14ac:dyDescent="0.3">
      <c r="B116" s="196"/>
      <c r="C116" s="196"/>
      <c r="D116" s="196"/>
      <c r="E116" s="196"/>
      <c r="F116" s="196"/>
      <c r="G116" s="235"/>
      <c r="H116" s="237"/>
      <c r="I116" s="237"/>
      <c r="J116" s="237"/>
      <c r="K116" s="196"/>
      <c r="L116" s="196"/>
    </row>
    <row r="117" spans="2:12" x14ac:dyDescent="0.3">
      <c r="B117" s="196"/>
      <c r="C117" s="196"/>
      <c r="D117" s="196"/>
      <c r="E117" s="196"/>
      <c r="F117" s="196"/>
      <c r="G117" s="235"/>
      <c r="H117" s="237"/>
      <c r="I117" s="237"/>
      <c r="J117" s="237"/>
      <c r="K117" s="196"/>
      <c r="L117" s="196"/>
    </row>
    <row r="118" spans="2:12" x14ac:dyDescent="0.3">
      <c r="B118" s="196"/>
      <c r="C118" s="196"/>
      <c r="D118" s="196"/>
      <c r="E118" s="196"/>
      <c r="F118" s="196"/>
      <c r="G118" s="235"/>
      <c r="H118" s="237"/>
      <c r="I118" s="237"/>
      <c r="J118" s="237"/>
      <c r="K118" s="196"/>
      <c r="L118" s="196"/>
    </row>
    <row r="119" spans="2:12" x14ac:dyDescent="0.3">
      <c r="B119" s="196"/>
      <c r="C119" s="196"/>
      <c r="D119" s="196"/>
      <c r="E119" s="196"/>
      <c r="F119" s="196"/>
      <c r="G119" s="235"/>
      <c r="H119" s="237"/>
      <c r="I119" s="237"/>
      <c r="J119" s="237"/>
      <c r="K119" s="196"/>
      <c r="L119" s="196"/>
    </row>
    <row r="120" spans="2:12" x14ac:dyDescent="0.3">
      <c r="B120" s="196"/>
      <c r="C120" s="196"/>
      <c r="D120" s="196"/>
      <c r="E120" s="196"/>
      <c r="F120" s="196"/>
      <c r="G120" s="235"/>
      <c r="H120" s="237"/>
      <c r="I120" s="237"/>
      <c r="J120" s="237"/>
      <c r="K120" s="196"/>
      <c r="L120" s="196"/>
    </row>
    <row r="121" spans="2:12" x14ac:dyDescent="0.3">
      <c r="B121" s="196"/>
      <c r="C121" s="196"/>
      <c r="D121" s="196"/>
      <c r="E121" s="196"/>
      <c r="F121" s="196"/>
      <c r="G121" s="235"/>
      <c r="H121" s="237"/>
      <c r="I121" s="237"/>
      <c r="J121" s="237"/>
      <c r="K121" s="196"/>
      <c r="L121" s="196"/>
    </row>
    <row r="122" spans="2:12" x14ac:dyDescent="0.3">
      <c r="B122" s="196"/>
      <c r="C122" s="196"/>
      <c r="D122" s="196"/>
      <c r="E122" s="196"/>
      <c r="F122" s="196"/>
      <c r="G122" s="235"/>
      <c r="H122" s="237"/>
      <c r="I122" s="237"/>
      <c r="J122" s="237"/>
      <c r="K122" s="196"/>
      <c r="L122" s="196"/>
    </row>
    <row r="123" spans="2:12" x14ac:dyDescent="0.3">
      <c r="B123" s="196"/>
      <c r="C123" s="196"/>
      <c r="D123" s="196"/>
      <c r="E123" s="196"/>
      <c r="F123" s="196"/>
      <c r="G123" s="235"/>
      <c r="H123" s="237"/>
      <c r="I123" s="237"/>
      <c r="J123" s="237"/>
      <c r="K123" s="196"/>
      <c r="L123" s="196"/>
    </row>
    <row r="124" spans="2:12" x14ac:dyDescent="0.3">
      <c r="B124" s="196"/>
      <c r="C124" s="196"/>
      <c r="D124" s="196"/>
      <c r="E124" s="196"/>
      <c r="F124" s="196"/>
      <c r="G124" s="235"/>
      <c r="H124" s="237"/>
      <c r="I124" s="237"/>
      <c r="J124" s="237"/>
      <c r="K124" s="196"/>
      <c r="L124" s="196"/>
    </row>
    <row r="125" spans="2:12" x14ac:dyDescent="0.3">
      <c r="B125" s="196"/>
      <c r="C125" s="196"/>
      <c r="D125" s="196"/>
      <c r="E125" s="196"/>
      <c r="F125" s="196"/>
      <c r="G125" s="235"/>
      <c r="H125" s="237"/>
      <c r="I125" s="237"/>
      <c r="J125" s="237"/>
      <c r="K125" s="196"/>
      <c r="L125" s="196"/>
    </row>
    <row r="126" spans="2:12" x14ac:dyDescent="0.3">
      <c r="B126" s="196"/>
      <c r="C126" s="196"/>
      <c r="D126" s="196"/>
      <c r="E126" s="196"/>
      <c r="F126" s="196"/>
      <c r="G126" s="235"/>
      <c r="H126" s="237"/>
      <c r="I126" s="237"/>
      <c r="J126" s="237"/>
      <c r="K126" s="196"/>
      <c r="L126" s="196"/>
    </row>
    <row r="127" spans="2:12" x14ac:dyDescent="0.3">
      <c r="B127" s="196"/>
      <c r="C127" s="196"/>
      <c r="D127" s="196"/>
      <c r="E127" s="196"/>
      <c r="F127" s="196"/>
      <c r="G127" s="235"/>
      <c r="H127" s="237"/>
      <c r="I127" s="237"/>
      <c r="J127" s="237"/>
      <c r="K127" s="196"/>
      <c r="L127" s="196"/>
    </row>
    <row r="128" spans="2:12" x14ac:dyDescent="0.3">
      <c r="B128" s="196"/>
      <c r="C128" s="196"/>
      <c r="D128" s="196"/>
      <c r="E128" s="196"/>
      <c r="F128" s="196"/>
      <c r="G128" s="235"/>
      <c r="H128" s="237"/>
      <c r="I128" s="237"/>
      <c r="J128" s="237"/>
      <c r="K128" s="196"/>
      <c r="L128" s="196"/>
    </row>
    <row r="129" spans="2:12" x14ac:dyDescent="0.3">
      <c r="B129" s="196"/>
      <c r="C129" s="196"/>
      <c r="D129" s="196"/>
      <c r="E129" s="196"/>
      <c r="F129" s="196"/>
      <c r="G129" s="235"/>
      <c r="H129" s="237"/>
      <c r="I129" s="237"/>
      <c r="J129" s="237"/>
      <c r="K129" s="196"/>
      <c r="L129" s="196"/>
    </row>
    <row r="130" spans="2:12" x14ac:dyDescent="0.3">
      <c r="B130" s="196"/>
      <c r="C130" s="196"/>
      <c r="D130" s="196"/>
      <c r="E130" s="196"/>
      <c r="F130" s="196"/>
      <c r="G130" s="235"/>
      <c r="H130" s="237"/>
      <c r="I130" s="237"/>
      <c r="J130" s="237"/>
      <c r="K130" s="196"/>
      <c r="L130" s="196"/>
    </row>
    <row r="131" spans="2:12" x14ac:dyDescent="0.3">
      <c r="B131" s="196"/>
      <c r="C131" s="196"/>
      <c r="D131" s="196"/>
      <c r="E131" s="196"/>
      <c r="F131" s="196"/>
      <c r="G131" s="235"/>
      <c r="H131" s="237"/>
      <c r="I131" s="237"/>
      <c r="J131" s="237"/>
      <c r="K131" s="196"/>
      <c r="L131" s="196"/>
    </row>
    <row r="132" spans="2:12" x14ac:dyDescent="0.3">
      <c r="B132" s="196"/>
      <c r="C132" s="196"/>
      <c r="D132" s="196"/>
      <c r="E132" s="196"/>
      <c r="F132" s="196"/>
      <c r="G132" s="235"/>
      <c r="H132" s="237"/>
      <c r="I132" s="237"/>
      <c r="J132" s="237"/>
      <c r="K132" s="196"/>
      <c r="L132" s="196"/>
    </row>
    <row r="133" spans="2:12" x14ac:dyDescent="0.3">
      <c r="B133" s="196"/>
      <c r="C133" s="196"/>
      <c r="D133" s="196"/>
      <c r="E133" s="196"/>
      <c r="F133" s="196"/>
      <c r="G133" s="235"/>
      <c r="H133" s="237"/>
      <c r="I133" s="237"/>
      <c r="J133" s="237"/>
      <c r="K133" s="196"/>
      <c r="L133" s="196"/>
    </row>
    <row r="134" spans="2:12" x14ac:dyDescent="0.3">
      <c r="B134" s="196"/>
      <c r="C134" s="196"/>
      <c r="D134" s="196"/>
      <c r="E134" s="196"/>
      <c r="F134" s="196"/>
      <c r="G134" s="235"/>
      <c r="H134" s="237"/>
      <c r="I134" s="237"/>
      <c r="J134" s="237"/>
      <c r="K134" s="196"/>
      <c r="L134" s="196"/>
    </row>
    <row r="135" spans="2:12" x14ac:dyDescent="0.3">
      <c r="B135" s="196"/>
      <c r="C135" s="196"/>
      <c r="D135" s="196"/>
      <c r="E135" s="196"/>
      <c r="F135" s="196"/>
      <c r="G135" s="235"/>
      <c r="H135" s="237"/>
      <c r="I135" s="237"/>
      <c r="J135" s="237"/>
      <c r="K135" s="196"/>
      <c r="L135" s="196"/>
    </row>
    <row r="136" spans="2:12" x14ac:dyDescent="0.3">
      <c r="B136" s="246"/>
      <c r="C136" s="235"/>
      <c r="D136" s="235"/>
      <c r="E136" s="236"/>
      <c r="F136" s="235"/>
      <c r="G136" s="235"/>
      <c r="H136" s="237"/>
      <c r="I136" s="237"/>
      <c r="J136" s="237"/>
      <c r="K136" s="196"/>
      <c r="L136" s="196"/>
    </row>
    <row r="137" spans="2:12" x14ac:dyDescent="0.3">
      <c r="B137" s="234"/>
      <c r="C137" s="235"/>
      <c r="D137" s="235"/>
      <c r="E137" s="236"/>
      <c r="F137" s="235"/>
      <c r="G137" s="235"/>
      <c r="H137" s="237"/>
      <c r="I137" s="237"/>
      <c r="J137" s="237"/>
      <c r="K137" s="196"/>
      <c r="L137" s="196"/>
    </row>
    <row r="138" spans="2:12" x14ac:dyDescent="0.3">
      <c r="B138" s="248"/>
      <c r="C138" s="235"/>
      <c r="D138" s="235"/>
      <c r="E138" s="236"/>
      <c r="F138" s="235"/>
      <c r="G138" s="235"/>
      <c r="H138" s="237"/>
      <c r="I138" s="237"/>
      <c r="J138" s="237"/>
      <c r="K138" s="196"/>
      <c r="L138" s="196"/>
    </row>
    <row r="139" spans="2:12" x14ac:dyDescent="0.3">
      <c r="B139" s="238"/>
      <c r="C139" s="235"/>
      <c r="D139" s="235"/>
      <c r="E139" s="236"/>
      <c r="F139" s="235"/>
      <c r="G139" s="235"/>
      <c r="H139" s="237"/>
      <c r="I139" s="237"/>
      <c r="J139" s="237"/>
      <c r="K139" s="196"/>
      <c r="L139" s="196"/>
    </row>
    <row r="140" spans="2:12" x14ac:dyDescent="0.3">
      <c r="B140" s="196"/>
      <c r="C140" s="196"/>
      <c r="D140" s="196"/>
      <c r="E140" s="196"/>
      <c r="F140" s="196"/>
      <c r="G140" s="196"/>
      <c r="H140" s="196"/>
      <c r="I140" s="196"/>
      <c r="J140" s="237"/>
      <c r="K140" s="196"/>
      <c r="L140" s="196"/>
    </row>
    <row r="141" spans="2:12" x14ac:dyDescent="0.3">
      <c r="B141" s="196"/>
      <c r="C141" s="196"/>
      <c r="D141" s="196"/>
      <c r="E141" s="196"/>
      <c r="F141" s="196"/>
      <c r="G141" s="196"/>
      <c r="H141" s="196"/>
      <c r="I141" s="196"/>
      <c r="J141" s="237"/>
      <c r="K141" s="196"/>
      <c r="L141" s="196"/>
    </row>
    <row r="142" spans="2:12" x14ac:dyDescent="0.3">
      <c r="B142" s="196"/>
      <c r="C142" s="196"/>
      <c r="D142" s="196"/>
      <c r="E142" s="196"/>
      <c r="F142" s="196"/>
      <c r="G142" s="196"/>
      <c r="H142" s="196"/>
      <c r="I142" s="196"/>
      <c r="J142" s="237"/>
      <c r="K142" s="196"/>
      <c r="L142" s="196"/>
    </row>
    <row r="143" spans="2:12" x14ac:dyDescent="0.3">
      <c r="B143" s="196"/>
      <c r="C143" s="196"/>
      <c r="D143" s="196"/>
      <c r="E143" s="196"/>
      <c r="F143" s="196"/>
      <c r="G143" s="196"/>
      <c r="H143" s="196"/>
      <c r="I143" s="196"/>
      <c r="J143" s="237"/>
      <c r="K143" s="196"/>
      <c r="L143" s="196"/>
    </row>
    <row r="144" spans="2:12" x14ac:dyDescent="0.3">
      <c r="B144" s="196"/>
      <c r="C144" s="196"/>
      <c r="D144" s="196"/>
      <c r="E144" s="196"/>
      <c r="F144" s="196"/>
      <c r="G144" s="196"/>
      <c r="H144" s="196"/>
      <c r="I144" s="196"/>
      <c r="J144" s="237"/>
      <c r="K144" s="196"/>
      <c r="L144" s="196"/>
    </row>
    <row r="145" spans="2:12" ht="18" customHeight="1" x14ac:dyDescent="0.3">
      <c r="B145" s="196"/>
      <c r="C145" s="196"/>
      <c r="D145" s="196"/>
      <c r="E145" s="196"/>
      <c r="F145" s="196"/>
      <c r="G145" s="196"/>
      <c r="H145" s="196"/>
      <c r="I145" s="196"/>
      <c r="J145" s="237"/>
      <c r="K145" s="196"/>
      <c r="L145" s="196"/>
    </row>
    <row r="146" spans="2:12" ht="17.45" customHeight="1" x14ac:dyDescent="0.3">
      <c r="B146" s="196"/>
      <c r="C146" s="196"/>
      <c r="D146" s="196"/>
      <c r="E146" s="196"/>
      <c r="F146" s="196"/>
      <c r="G146" s="196"/>
      <c r="H146" s="196"/>
      <c r="I146" s="196"/>
      <c r="J146" s="237"/>
      <c r="K146" s="196"/>
      <c r="L146" s="196"/>
    </row>
    <row r="147" spans="2:12" x14ac:dyDescent="0.3">
      <c r="B147" s="196"/>
      <c r="C147" s="196"/>
      <c r="D147" s="196"/>
      <c r="E147" s="196"/>
      <c r="F147" s="196"/>
      <c r="G147" s="196"/>
      <c r="H147" s="196"/>
      <c r="I147" s="196"/>
      <c r="J147" s="237"/>
      <c r="K147" s="196"/>
      <c r="L147" s="196"/>
    </row>
    <row r="148" spans="2:12" ht="31.9" customHeight="1" x14ac:dyDescent="0.3">
      <c r="B148" s="196"/>
      <c r="C148" s="196"/>
      <c r="D148" s="196"/>
      <c r="E148" s="196"/>
      <c r="F148" s="196"/>
      <c r="G148" s="196"/>
      <c r="H148" s="196"/>
      <c r="I148" s="196"/>
      <c r="J148" s="237"/>
      <c r="K148" s="196"/>
      <c r="L148" s="196"/>
    </row>
    <row r="149" spans="2:12" ht="31.9" customHeight="1" x14ac:dyDescent="0.3">
      <c r="B149" s="196"/>
      <c r="C149" s="196"/>
      <c r="D149" s="196"/>
      <c r="E149" s="196"/>
      <c r="F149" s="196"/>
      <c r="G149" s="196"/>
      <c r="H149" s="196"/>
      <c r="I149" s="196"/>
      <c r="J149" s="237"/>
      <c r="K149" s="196"/>
      <c r="L149" s="196"/>
    </row>
    <row r="150" spans="2:12" ht="31.9" customHeight="1" x14ac:dyDescent="0.3">
      <c r="B150" s="196"/>
      <c r="C150" s="196"/>
      <c r="D150" s="196"/>
      <c r="E150" s="196"/>
      <c r="F150" s="196"/>
      <c r="G150" s="196"/>
      <c r="H150" s="196"/>
      <c r="I150" s="196"/>
      <c r="J150" s="237"/>
      <c r="K150" s="196"/>
      <c r="L150" s="196"/>
    </row>
    <row r="151" spans="2:12" ht="31.9" customHeight="1" x14ac:dyDescent="0.3">
      <c r="B151" s="196"/>
      <c r="C151" s="196"/>
      <c r="D151" s="196"/>
      <c r="E151" s="196"/>
      <c r="F151" s="196"/>
      <c r="G151" s="196"/>
      <c r="H151" s="196"/>
      <c r="I151" s="196"/>
      <c r="J151" s="237"/>
      <c r="K151" s="196"/>
      <c r="L151" s="196"/>
    </row>
    <row r="152" spans="2:12" ht="31.9" customHeight="1" x14ac:dyDescent="0.3">
      <c r="B152" s="196"/>
      <c r="C152" s="196"/>
      <c r="D152" s="196"/>
      <c r="E152" s="196"/>
      <c r="F152" s="196"/>
      <c r="G152" s="196"/>
      <c r="H152" s="196"/>
      <c r="I152" s="196"/>
      <c r="J152" s="237"/>
      <c r="K152" s="196"/>
      <c r="L152" s="196"/>
    </row>
    <row r="153" spans="2:12" ht="31.9" customHeight="1" x14ac:dyDescent="0.3">
      <c r="B153" s="196"/>
      <c r="C153" s="196"/>
      <c r="D153" s="196"/>
      <c r="E153" s="196"/>
      <c r="F153" s="196"/>
      <c r="G153" s="196"/>
      <c r="H153" s="196"/>
      <c r="I153" s="196"/>
      <c r="J153" s="237"/>
      <c r="K153" s="196"/>
      <c r="L153" s="196"/>
    </row>
    <row r="154" spans="2:12" x14ac:dyDescent="0.3">
      <c r="B154" s="234"/>
      <c r="C154" s="235"/>
      <c r="D154" s="235"/>
      <c r="E154" s="236"/>
      <c r="F154" s="235"/>
      <c r="G154" s="235"/>
      <c r="H154" s="249"/>
      <c r="I154" s="237"/>
      <c r="J154" s="237"/>
      <c r="K154" s="196"/>
      <c r="L154" s="196"/>
    </row>
    <row r="155" spans="2:12" x14ac:dyDescent="0.3">
      <c r="B155" s="234"/>
      <c r="C155" s="235"/>
      <c r="D155" s="235"/>
      <c r="E155" s="236"/>
      <c r="F155" s="235"/>
      <c r="G155" s="235"/>
      <c r="H155" s="237"/>
      <c r="I155" s="237"/>
      <c r="J155" s="237"/>
      <c r="K155" s="196"/>
      <c r="L155" s="196"/>
    </row>
    <row r="156" spans="2:12" x14ac:dyDescent="0.3">
      <c r="B156" s="234"/>
      <c r="C156" s="235"/>
      <c r="D156" s="235"/>
      <c r="E156" s="236"/>
      <c r="F156" s="235"/>
      <c r="G156" s="235"/>
      <c r="H156" s="237"/>
      <c r="I156" s="237"/>
      <c r="J156" s="237"/>
      <c r="K156" s="196"/>
      <c r="L156" s="196"/>
    </row>
    <row r="157" spans="2:12" x14ac:dyDescent="0.3">
      <c r="B157" s="234"/>
      <c r="C157" s="235"/>
      <c r="D157" s="235"/>
      <c r="E157" s="236"/>
      <c r="F157" s="235"/>
      <c r="G157" s="235"/>
      <c r="H157" s="237"/>
      <c r="I157" s="237"/>
      <c r="J157" s="237"/>
      <c r="K157" s="196"/>
      <c r="L157" s="196"/>
    </row>
    <row r="158" spans="2:12" x14ac:dyDescent="0.3">
      <c r="B158" s="234"/>
      <c r="C158" s="235"/>
      <c r="D158" s="235"/>
      <c r="E158" s="236"/>
      <c r="F158" s="235"/>
      <c r="G158" s="235"/>
      <c r="H158" s="237"/>
      <c r="I158" s="237"/>
      <c r="J158" s="237"/>
      <c r="K158" s="196"/>
      <c r="L158" s="196"/>
    </row>
    <row r="159" spans="2:12" x14ac:dyDescent="0.3">
      <c r="B159" s="234"/>
      <c r="C159" s="235"/>
      <c r="D159" s="235"/>
      <c r="E159" s="236"/>
      <c r="F159" s="235"/>
      <c r="G159" s="235"/>
      <c r="H159" s="237"/>
      <c r="I159" s="237"/>
      <c r="J159" s="237"/>
      <c r="K159" s="196"/>
      <c r="L159" s="196"/>
    </row>
    <row r="160" spans="2:12" x14ac:dyDescent="0.3">
      <c r="B160" s="234"/>
      <c r="C160" s="235"/>
      <c r="D160" s="235"/>
      <c r="E160" s="236"/>
      <c r="F160" s="235"/>
      <c r="G160" s="235"/>
      <c r="H160" s="237"/>
      <c r="I160" s="237"/>
      <c r="J160" s="237"/>
      <c r="K160" s="196"/>
      <c r="L160" s="196"/>
    </row>
  </sheetData>
  <mergeCells count="17">
    <mergeCell ref="B93:D93"/>
    <mergeCell ref="B7:H7"/>
    <mergeCell ref="B9:B10"/>
    <mergeCell ref="C9:C10"/>
    <mergeCell ref="D9:D10"/>
    <mergeCell ref="E9:E10"/>
    <mergeCell ref="F9:F10"/>
    <mergeCell ref="G9:G10"/>
    <mergeCell ref="E88:E89"/>
    <mergeCell ref="F88:F89"/>
    <mergeCell ref="G88:G89"/>
    <mergeCell ref="B88:B89"/>
    <mergeCell ref="C88:C89"/>
    <mergeCell ref="B5:G5"/>
    <mergeCell ref="D88:D89"/>
    <mergeCell ref="B1:G4"/>
    <mergeCell ref="B6:G6"/>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6" max="6" man="1"/>
  </rowBreaks>
  <colBreaks count="1" manualBreakCount="1">
    <brk id="7" max="1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G91"/>
  <sheetViews>
    <sheetView showGridLines="0" topLeftCell="A17" zoomScale="130" zoomScaleNormal="130" workbookViewId="0">
      <selection activeCell="B33" sqref="B33"/>
    </sheetView>
  </sheetViews>
  <sheetFormatPr baseColWidth="10" defaultColWidth="11.42578125" defaultRowHeight="12" x14ac:dyDescent="0.2"/>
  <cols>
    <col min="1" max="1" width="2.42578125" style="192" customWidth="1"/>
    <col min="2" max="2" width="57.7109375" style="192" customWidth="1"/>
    <col min="3" max="4" width="18" style="250" customWidth="1"/>
    <col min="5" max="5" width="11.42578125" style="192"/>
    <col min="6" max="6" width="12.7109375" style="192" bestFit="1" customWidth="1"/>
    <col min="7" max="16384" width="11.42578125" style="192"/>
  </cols>
  <sheetData>
    <row r="1" spans="2:7" x14ac:dyDescent="0.2">
      <c r="B1" s="479" t="str">
        <f>+BALANCE!B1</f>
        <v>UENO CASA DE BOLSA S.A</v>
      </c>
      <c r="C1" s="479"/>
      <c r="D1" s="479"/>
    </row>
    <row r="2" spans="2:7" x14ac:dyDescent="0.2">
      <c r="B2" s="479"/>
      <c r="C2" s="479"/>
      <c r="D2" s="479"/>
    </row>
    <row r="3" spans="2:7" x14ac:dyDescent="0.2">
      <c r="B3" s="479"/>
      <c r="C3" s="479"/>
      <c r="D3" s="479"/>
    </row>
    <row r="4" spans="2:7" x14ac:dyDescent="0.2">
      <c r="B4" s="481" t="s">
        <v>56</v>
      </c>
      <c r="C4" s="481"/>
      <c r="D4" s="481"/>
    </row>
    <row r="5" spans="2:7" x14ac:dyDescent="0.2">
      <c r="B5" s="481" t="s">
        <v>422</v>
      </c>
      <c r="C5" s="481"/>
      <c r="D5" s="481"/>
    </row>
    <row r="6" spans="2:7" x14ac:dyDescent="0.2">
      <c r="B6" s="480" t="s">
        <v>560</v>
      </c>
      <c r="C6" s="480"/>
      <c r="D6" s="480"/>
    </row>
    <row r="7" spans="2:7" x14ac:dyDescent="0.2">
      <c r="B7" s="253"/>
      <c r="C7" s="254"/>
      <c r="D7" s="254"/>
    </row>
    <row r="8" spans="2:7" x14ac:dyDescent="0.2">
      <c r="B8" s="255"/>
      <c r="C8" s="256"/>
      <c r="D8" s="256"/>
    </row>
    <row r="9" spans="2:7" ht="12.75" thickBot="1" x14ac:dyDescent="0.25">
      <c r="B9" s="257" t="s">
        <v>368</v>
      </c>
      <c r="C9" s="256"/>
      <c r="D9" s="256"/>
    </row>
    <row r="10" spans="2:7" x14ac:dyDescent="0.2">
      <c r="B10" s="477"/>
      <c r="C10" s="473" t="s">
        <v>91</v>
      </c>
      <c r="D10" s="475" t="s">
        <v>203</v>
      </c>
    </row>
    <row r="11" spans="2:7" ht="12.75" thickBot="1" x14ac:dyDescent="0.25">
      <c r="B11" s="478"/>
      <c r="C11" s="474"/>
      <c r="D11" s="476"/>
    </row>
    <row r="12" spans="2:7" x14ac:dyDescent="0.2">
      <c r="B12" s="343" t="s">
        <v>57</v>
      </c>
      <c r="C12" s="341">
        <v>691566430</v>
      </c>
      <c r="D12" s="259">
        <f>+D27+D29</f>
        <v>4710512915</v>
      </c>
      <c r="F12" s="193"/>
      <c r="G12" s="193"/>
    </row>
    <row r="13" spans="2:7" x14ac:dyDescent="0.2">
      <c r="B13" s="260" t="s">
        <v>58</v>
      </c>
      <c r="C13" s="190"/>
      <c r="D13" s="191"/>
    </row>
    <row r="14" spans="2:7" x14ac:dyDescent="0.2">
      <c r="B14" s="189" t="s">
        <v>59</v>
      </c>
      <c r="C14" s="190">
        <v>0</v>
      </c>
      <c r="D14" s="191">
        <v>0</v>
      </c>
    </row>
    <row r="15" spans="2:7" x14ac:dyDescent="0.2">
      <c r="B15" s="189" t="s">
        <v>60</v>
      </c>
      <c r="C15" s="190">
        <v>430286198</v>
      </c>
      <c r="D15" s="191">
        <v>0</v>
      </c>
    </row>
    <row r="16" spans="2:7" x14ac:dyDescent="0.2">
      <c r="B16" s="189"/>
      <c r="C16" s="190"/>
      <c r="D16" s="191"/>
    </row>
    <row r="17" spans="2:6" x14ac:dyDescent="0.2">
      <c r="B17" s="260" t="s">
        <v>61</v>
      </c>
      <c r="C17" s="190"/>
      <c r="D17" s="191"/>
    </row>
    <row r="18" spans="2:6" x14ac:dyDescent="0.2">
      <c r="B18" s="189" t="s">
        <v>59</v>
      </c>
      <c r="C18" s="190">
        <v>7500000</v>
      </c>
      <c r="D18" s="191">
        <v>0</v>
      </c>
    </row>
    <row r="19" spans="2:6" x14ac:dyDescent="0.2">
      <c r="B19" s="189" t="s">
        <v>60</v>
      </c>
      <c r="C19" s="190">
        <v>1745816</v>
      </c>
      <c r="D19" s="191">
        <v>0</v>
      </c>
    </row>
    <row r="20" spans="2:6" x14ac:dyDescent="0.2">
      <c r="B20" s="189"/>
      <c r="C20" s="190"/>
      <c r="D20" s="191"/>
    </row>
    <row r="21" spans="2:6" x14ac:dyDescent="0.2">
      <c r="B21" s="260" t="s">
        <v>62</v>
      </c>
      <c r="C21" s="190"/>
      <c r="D21" s="191"/>
    </row>
    <row r="22" spans="2:6" x14ac:dyDescent="0.2">
      <c r="B22" s="189" t="s">
        <v>63</v>
      </c>
      <c r="C22" s="190">
        <v>0</v>
      </c>
      <c r="D22" s="191">
        <v>0</v>
      </c>
    </row>
    <row r="23" spans="2:6" x14ac:dyDescent="0.2">
      <c r="B23" s="189" t="s">
        <v>64</v>
      </c>
      <c r="C23" s="190">
        <v>0</v>
      </c>
      <c r="D23" s="191">
        <v>0</v>
      </c>
    </row>
    <row r="24" spans="2:6" x14ac:dyDescent="0.2">
      <c r="B24" s="189" t="s">
        <v>65</v>
      </c>
      <c r="C24" s="190">
        <v>0</v>
      </c>
      <c r="D24" s="191">
        <v>0</v>
      </c>
    </row>
    <row r="25" spans="2:6" x14ac:dyDescent="0.2">
      <c r="B25" s="261" t="s">
        <v>347</v>
      </c>
      <c r="C25" s="190">
        <v>11368244</v>
      </c>
      <c r="D25" s="191">
        <v>0</v>
      </c>
    </row>
    <row r="26" spans="2:6" x14ac:dyDescent="0.2">
      <c r="B26" s="189" t="s">
        <v>418</v>
      </c>
      <c r="C26" s="190">
        <v>181818182</v>
      </c>
      <c r="D26" s="191">
        <v>0</v>
      </c>
    </row>
    <row r="27" spans="2:6" x14ac:dyDescent="0.2">
      <c r="B27" s="189" t="s">
        <v>281</v>
      </c>
      <c r="C27" s="190">
        <v>31782933</v>
      </c>
      <c r="D27" s="191">
        <f>+[1]RESULTADO!$C$27</f>
        <v>36051431</v>
      </c>
      <c r="F27" s="193"/>
    </row>
    <row r="28" spans="2:6" x14ac:dyDescent="0.2">
      <c r="B28" s="189" t="s">
        <v>384</v>
      </c>
      <c r="C28" s="190">
        <v>4293856</v>
      </c>
      <c r="D28" s="191"/>
    </row>
    <row r="29" spans="2:6" ht="24" x14ac:dyDescent="0.2">
      <c r="B29" s="189" t="s">
        <v>346</v>
      </c>
      <c r="C29" s="190">
        <v>0</v>
      </c>
      <c r="D29" s="191">
        <f>+[1]RESULTADO!$C$29</f>
        <v>4674461484</v>
      </c>
    </row>
    <row r="30" spans="2:6" x14ac:dyDescent="0.2">
      <c r="B30" s="189" t="s">
        <v>348</v>
      </c>
      <c r="C30" s="190">
        <v>0</v>
      </c>
      <c r="D30" s="191">
        <v>0</v>
      </c>
    </row>
    <row r="31" spans="2:6" x14ac:dyDescent="0.2">
      <c r="B31" s="189" t="s">
        <v>280</v>
      </c>
      <c r="C31" s="190">
        <v>0</v>
      </c>
      <c r="D31" s="191">
        <v>0</v>
      </c>
    </row>
    <row r="32" spans="2:6" x14ac:dyDescent="0.2">
      <c r="B32" s="189" t="s">
        <v>276</v>
      </c>
      <c r="C32" s="190">
        <v>22771201</v>
      </c>
      <c r="D32" s="191">
        <v>0</v>
      </c>
      <c r="E32" s="193"/>
    </row>
    <row r="33" spans="2:5" x14ac:dyDescent="0.2">
      <c r="B33" s="189"/>
      <c r="D33" s="191"/>
    </row>
    <row r="34" spans="2:5" x14ac:dyDescent="0.2">
      <c r="B34" s="251"/>
      <c r="C34" s="190"/>
      <c r="D34" s="191"/>
    </row>
    <row r="35" spans="2:5" x14ac:dyDescent="0.2">
      <c r="B35" s="251" t="s">
        <v>279</v>
      </c>
      <c r="C35" s="342">
        <v>-61338969</v>
      </c>
      <c r="D35" s="259">
        <f>+D38</f>
        <v>-4674461484</v>
      </c>
    </row>
    <row r="36" spans="2:5" x14ac:dyDescent="0.2">
      <c r="B36" s="252" t="s">
        <v>66</v>
      </c>
      <c r="C36" s="190">
        <v>-7575509</v>
      </c>
      <c r="D36" s="191">
        <v>0</v>
      </c>
    </row>
    <row r="37" spans="2:5" x14ac:dyDescent="0.2">
      <c r="B37" s="252" t="s">
        <v>385</v>
      </c>
      <c r="C37" s="190">
        <v>-50172626</v>
      </c>
      <c r="D37" s="191">
        <v>0</v>
      </c>
    </row>
    <row r="38" spans="2:5" x14ac:dyDescent="0.2">
      <c r="B38" s="252" t="s">
        <v>393</v>
      </c>
      <c r="C38" s="190">
        <v>0</v>
      </c>
      <c r="D38" s="191">
        <f>-+[1]RESULTADO!$C$38</f>
        <v>-4674461484</v>
      </c>
    </row>
    <row r="39" spans="2:5" x14ac:dyDescent="0.2">
      <c r="B39" s="252" t="s">
        <v>190</v>
      </c>
      <c r="C39" s="190">
        <v>-3590834</v>
      </c>
      <c r="D39" s="191">
        <v>0</v>
      </c>
    </row>
    <row r="40" spans="2:5" x14ac:dyDescent="0.2">
      <c r="B40" s="251" t="s">
        <v>67</v>
      </c>
      <c r="C40" s="190"/>
      <c r="D40" s="191"/>
    </row>
    <row r="41" spans="2:5" x14ac:dyDescent="0.2">
      <c r="B41" s="251" t="s">
        <v>277</v>
      </c>
      <c r="C41" s="190"/>
      <c r="D41" s="191"/>
    </row>
    <row r="42" spans="2:5" x14ac:dyDescent="0.2">
      <c r="B42" s="252" t="s">
        <v>68</v>
      </c>
      <c r="C42" s="190"/>
      <c r="D42" s="191"/>
    </row>
    <row r="43" spans="2:5" x14ac:dyDescent="0.2">
      <c r="B43" s="252" t="s">
        <v>69</v>
      </c>
      <c r="C43" s="190"/>
      <c r="D43" s="191"/>
    </row>
    <row r="44" spans="2:5" x14ac:dyDescent="0.2">
      <c r="B44" s="252" t="s">
        <v>295</v>
      </c>
      <c r="C44" s="190"/>
      <c r="D44" s="191"/>
    </row>
    <row r="45" spans="2:5" x14ac:dyDescent="0.2">
      <c r="B45" s="251" t="s">
        <v>278</v>
      </c>
      <c r="C45" s="342">
        <v>-480651656</v>
      </c>
      <c r="D45" s="259">
        <f>+D46+D51+D56</f>
        <v>-41002061</v>
      </c>
      <c r="E45" s="193"/>
    </row>
    <row r="46" spans="2:5" x14ac:dyDescent="0.2">
      <c r="B46" s="252" t="s">
        <v>71</v>
      </c>
      <c r="C46" s="190">
        <v>0</v>
      </c>
      <c r="D46" s="191">
        <f>+-[1]RESULTADO!$C$46</f>
        <v>-4000000</v>
      </c>
    </row>
    <row r="47" spans="2:5" x14ac:dyDescent="0.2">
      <c r="B47" s="252" t="s">
        <v>409</v>
      </c>
      <c r="C47" s="190">
        <v>-80400000</v>
      </c>
      <c r="D47" s="191">
        <v>0</v>
      </c>
    </row>
    <row r="48" spans="2:5" x14ac:dyDescent="0.2">
      <c r="B48" s="252" t="s">
        <v>410</v>
      </c>
      <c r="C48" s="190">
        <v>-6699999</v>
      </c>
      <c r="D48" s="191">
        <v>0</v>
      </c>
    </row>
    <row r="49" spans="2:6" x14ac:dyDescent="0.2">
      <c r="B49" s="252" t="s">
        <v>411</v>
      </c>
      <c r="C49" s="190">
        <v>-13266000</v>
      </c>
      <c r="D49" s="191">
        <v>0</v>
      </c>
    </row>
    <row r="50" spans="2:6" x14ac:dyDescent="0.2">
      <c r="B50" s="252" t="s">
        <v>72</v>
      </c>
      <c r="C50" s="190">
        <v>0</v>
      </c>
      <c r="D50" s="191">
        <v>0</v>
      </c>
    </row>
    <row r="51" spans="2:6" x14ac:dyDescent="0.2">
      <c r="B51" s="252" t="s">
        <v>175</v>
      </c>
      <c r="C51" s="190">
        <v>-255576765</v>
      </c>
      <c r="D51" s="191">
        <f>+-[1]RESULTADO!$C$48</f>
        <v>-35925000</v>
      </c>
    </row>
    <row r="52" spans="2:6" x14ac:dyDescent="0.2">
      <c r="B52" s="252" t="s">
        <v>556</v>
      </c>
      <c r="C52" s="190">
        <v>-4233639</v>
      </c>
      <c r="D52" s="191">
        <v>0</v>
      </c>
    </row>
    <row r="53" spans="2:6" x14ac:dyDescent="0.2">
      <c r="B53" s="252" t="s">
        <v>73</v>
      </c>
      <c r="C53" s="190">
        <v>0</v>
      </c>
      <c r="D53" s="191">
        <v>0</v>
      </c>
    </row>
    <row r="54" spans="2:6" x14ac:dyDescent="0.2">
      <c r="B54" s="252" t="s">
        <v>74</v>
      </c>
      <c r="C54" s="190">
        <v>0</v>
      </c>
      <c r="D54" s="191">
        <v>0</v>
      </c>
    </row>
    <row r="55" spans="2:6" x14ac:dyDescent="0.2">
      <c r="B55" s="252" t="s">
        <v>75</v>
      </c>
      <c r="C55" s="190">
        <v>0</v>
      </c>
      <c r="D55" s="191">
        <v>0</v>
      </c>
      <c r="E55" s="193"/>
    </row>
    <row r="56" spans="2:6" x14ac:dyDescent="0.2">
      <c r="B56" s="189" t="s">
        <v>76</v>
      </c>
      <c r="C56" s="190">
        <v>-40573658</v>
      </c>
      <c r="D56" s="191">
        <f>+-[1]RESULTADO!$C$52</f>
        <v>-1077061</v>
      </c>
    </row>
    <row r="57" spans="2:6" x14ac:dyDescent="0.2">
      <c r="B57" s="189" t="s">
        <v>503</v>
      </c>
      <c r="C57" s="190">
        <v>-17606961</v>
      </c>
      <c r="D57" s="191">
        <v>0</v>
      </c>
    </row>
    <row r="58" spans="2:6" x14ac:dyDescent="0.2">
      <c r="B58" s="189" t="s">
        <v>557</v>
      </c>
      <c r="C58" s="190">
        <v>-62294634</v>
      </c>
      <c r="D58" s="191">
        <v>0</v>
      </c>
    </row>
    <row r="59" spans="2:6" x14ac:dyDescent="0.2">
      <c r="B59" s="189" t="s">
        <v>77</v>
      </c>
      <c r="C59" s="190">
        <v>0</v>
      </c>
      <c r="D59" s="191">
        <v>0</v>
      </c>
    </row>
    <row r="60" spans="2:6" x14ac:dyDescent="0.2">
      <c r="B60" s="261" t="s">
        <v>78</v>
      </c>
      <c r="C60" s="190">
        <v>0</v>
      </c>
      <c r="D60" s="191">
        <v>0</v>
      </c>
    </row>
    <row r="61" spans="2:6" x14ac:dyDescent="0.2">
      <c r="B61" s="189" t="s">
        <v>526</v>
      </c>
      <c r="C61" s="190">
        <v>0</v>
      </c>
      <c r="D61" s="191">
        <v>0</v>
      </c>
    </row>
    <row r="62" spans="2:6" x14ac:dyDescent="0.2">
      <c r="B62" s="258" t="s">
        <v>79</v>
      </c>
      <c r="C62" s="342">
        <v>149575805</v>
      </c>
      <c r="D62" s="259">
        <f>+D12+D35+D45</f>
        <v>-4950630</v>
      </c>
    </row>
    <row r="63" spans="2:6" x14ac:dyDescent="0.2">
      <c r="B63" s="258"/>
      <c r="C63" s="190"/>
      <c r="D63" s="191"/>
    </row>
    <row r="64" spans="2:6" x14ac:dyDescent="0.2">
      <c r="B64" s="258" t="s">
        <v>191</v>
      </c>
      <c r="C64" s="342"/>
      <c r="D64" s="191"/>
      <c r="F64" s="193"/>
    </row>
    <row r="65" spans="2:6" x14ac:dyDescent="0.2">
      <c r="B65" s="189" t="s">
        <v>386</v>
      </c>
      <c r="C65" s="190">
        <v>0</v>
      </c>
      <c r="D65" s="191">
        <v>0</v>
      </c>
      <c r="F65" s="193"/>
    </row>
    <row r="66" spans="2:6" x14ac:dyDescent="0.2">
      <c r="B66" s="189" t="s">
        <v>387</v>
      </c>
      <c r="C66" s="190">
        <v>0</v>
      </c>
      <c r="D66" s="191">
        <v>0</v>
      </c>
    </row>
    <row r="67" spans="2:6" x14ac:dyDescent="0.2">
      <c r="B67" s="258"/>
      <c r="C67" s="190"/>
      <c r="D67" s="191"/>
      <c r="F67" s="364"/>
    </row>
    <row r="68" spans="2:6" x14ac:dyDescent="0.2">
      <c r="B68" s="258" t="s">
        <v>474</v>
      </c>
      <c r="C68" s="342">
        <v>-74927683</v>
      </c>
      <c r="D68" s="259">
        <f>+D69+D72</f>
        <v>-59868857</v>
      </c>
      <c r="F68" s="365"/>
    </row>
    <row r="69" spans="2:6" x14ac:dyDescent="0.2">
      <c r="B69" s="258" t="s">
        <v>80</v>
      </c>
      <c r="C69" s="190">
        <v>0</v>
      </c>
      <c r="D69" s="259">
        <v>0</v>
      </c>
    </row>
    <row r="70" spans="2:6" x14ac:dyDescent="0.2">
      <c r="B70" s="189" t="s">
        <v>332</v>
      </c>
      <c r="C70" s="190">
        <v>0</v>
      </c>
      <c r="D70" s="191">
        <v>0</v>
      </c>
    </row>
    <row r="71" spans="2:6" x14ac:dyDescent="0.2">
      <c r="B71" s="189" t="s">
        <v>288</v>
      </c>
      <c r="C71" s="190">
        <v>0</v>
      </c>
      <c r="D71" s="191">
        <v>0</v>
      </c>
      <c r="E71" s="193"/>
    </row>
    <row r="72" spans="2:6" x14ac:dyDescent="0.2">
      <c r="B72" s="258" t="s">
        <v>81</v>
      </c>
      <c r="C72" s="342">
        <v>-74927683</v>
      </c>
      <c r="D72" s="259">
        <f>+D73+D74</f>
        <v>-59868857</v>
      </c>
    </row>
    <row r="73" spans="2:6" x14ac:dyDescent="0.2">
      <c r="B73" s="189" t="s">
        <v>333</v>
      </c>
      <c r="C73" s="190">
        <v>-63005684</v>
      </c>
      <c r="D73" s="191">
        <f>+-[1]RESULTADO!$C$68</f>
        <v>-182610</v>
      </c>
    </row>
    <row r="74" spans="2:6" x14ac:dyDescent="0.2">
      <c r="B74" s="189" t="s">
        <v>290</v>
      </c>
      <c r="C74" s="190">
        <v>-11921999</v>
      </c>
      <c r="D74" s="191">
        <f>+-[1]RESULTADO!$C$69</f>
        <v>-59686247</v>
      </c>
    </row>
    <row r="75" spans="2:6" x14ac:dyDescent="0.2">
      <c r="B75" s="189"/>
      <c r="C75" s="190"/>
      <c r="D75" s="191"/>
    </row>
    <row r="76" spans="2:6" x14ac:dyDescent="0.2">
      <c r="B76" s="258" t="s">
        <v>472</v>
      </c>
      <c r="C76" s="190">
        <v>0</v>
      </c>
      <c r="D76" s="191">
        <v>0</v>
      </c>
    </row>
    <row r="77" spans="2:6" x14ac:dyDescent="0.2">
      <c r="B77" s="189" t="s">
        <v>82</v>
      </c>
      <c r="C77" s="190">
        <v>0</v>
      </c>
      <c r="D77" s="191">
        <v>0</v>
      </c>
      <c r="F77" s="190"/>
    </row>
    <row r="78" spans="2:6" x14ac:dyDescent="0.2">
      <c r="B78" s="189" t="s">
        <v>83</v>
      </c>
      <c r="C78" s="190">
        <v>0</v>
      </c>
      <c r="D78" s="191">
        <v>0</v>
      </c>
      <c r="F78" s="190"/>
    </row>
    <row r="79" spans="2:6" x14ac:dyDescent="0.2">
      <c r="B79" s="258" t="s">
        <v>84</v>
      </c>
      <c r="C79" s="190">
        <v>0</v>
      </c>
      <c r="D79" s="191">
        <v>0</v>
      </c>
    </row>
    <row r="80" spans="2:6" x14ac:dyDescent="0.2">
      <c r="B80" s="262" t="s">
        <v>85</v>
      </c>
      <c r="C80" s="190">
        <v>0</v>
      </c>
      <c r="D80" s="191">
        <v>0</v>
      </c>
    </row>
    <row r="81" spans="2:6" x14ac:dyDescent="0.2">
      <c r="B81" s="262" t="s">
        <v>86</v>
      </c>
      <c r="C81" s="190">
        <v>0</v>
      </c>
      <c r="D81" s="191">
        <v>0</v>
      </c>
    </row>
    <row r="82" spans="2:6" x14ac:dyDescent="0.2">
      <c r="B82" s="263" t="s">
        <v>87</v>
      </c>
      <c r="C82" s="344">
        <v>74648122</v>
      </c>
      <c r="D82" s="358">
        <f>+D62+D68</f>
        <v>-64819487</v>
      </c>
    </row>
    <row r="83" spans="2:6" x14ac:dyDescent="0.2">
      <c r="B83" s="264" t="s">
        <v>88</v>
      </c>
      <c r="C83" s="265">
        <v>0</v>
      </c>
      <c r="D83" s="266">
        <v>0</v>
      </c>
    </row>
    <row r="84" spans="2:6" ht="12.75" thickBot="1" x14ac:dyDescent="0.25">
      <c r="B84" s="267" t="s">
        <v>89</v>
      </c>
      <c r="C84" s="268">
        <v>74648122</v>
      </c>
      <c r="D84" s="359">
        <f>+D82</f>
        <v>-64819487</v>
      </c>
      <c r="E84" s="193"/>
      <c r="F84" s="193"/>
    </row>
    <row r="85" spans="2:6" x14ac:dyDescent="0.2">
      <c r="C85" s="270"/>
      <c r="D85" s="270"/>
      <c r="E85" s="193"/>
    </row>
    <row r="86" spans="2:6" x14ac:dyDescent="0.2">
      <c r="B86" s="269" t="s">
        <v>334</v>
      </c>
    </row>
    <row r="87" spans="2:6" x14ac:dyDescent="0.2">
      <c r="C87" s="270"/>
    </row>
    <row r="88" spans="2:6" x14ac:dyDescent="0.2">
      <c r="C88" s="270"/>
    </row>
    <row r="89" spans="2:6" x14ac:dyDescent="0.2">
      <c r="C89" s="270"/>
    </row>
    <row r="90" spans="2:6" x14ac:dyDescent="0.2">
      <c r="C90" s="270"/>
    </row>
    <row r="91" spans="2:6" x14ac:dyDescent="0.2">
      <c r="C91" s="270"/>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5CA7-523A-43BC-9554-E097A4BFD7B7}">
  <dimension ref="A1:D45"/>
  <sheetViews>
    <sheetView showGridLines="0" topLeftCell="A28" workbookViewId="0">
      <selection activeCell="A46" sqref="A46"/>
    </sheetView>
  </sheetViews>
  <sheetFormatPr baseColWidth="10" defaultRowHeight="12.75" x14ac:dyDescent="0.2"/>
  <cols>
    <col min="1" max="1" width="62" style="390" customWidth="1"/>
    <col min="2" max="2" width="20" style="390" customWidth="1"/>
    <col min="3" max="3" width="20.42578125" style="390" customWidth="1"/>
    <col min="4" max="4" width="11.7109375" style="367" bestFit="1" customWidth="1"/>
    <col min="5" max="16384" width="11.42578125" style="367"/>
  </cols>
  <sheetData>
    <row r="1" spans="1:4" x14ac:dyDescent="0.2">
      <c r="A1" s="483" t="s">
        <v>406</v>
      </c>
      <c r="B1" s="483"/>
      <c r="C1" s="483"/>
    </row>
    <row r="2" spans="1:4" x14ac:dyDescent="0.2">
      <c r="A2" s="483"/>
      <c r="B2" s="483"/>
      <c r="C2" s="483"/>
    </row>
    <row r="3" spans="1:4" ht="14.25" x14ac:dyDescent="0.2">
      <c r="A3" s="484" t="s">
        <v>90</v>
      </c>
      <c r="B3" s="484"/>
      <c r="C3" s="484"/>
    </row>
    <row r="4" spans="1:4" x14ac:dyDescent="0.2">
      <c r="A4" s="485" t="s">
        <v>572</v>
      </c>
      <c r="B4" s="485"/>
      <c r="C4" s="485"/>
    </row>
    <row r="5" spans="1:4" x14ac:dyDescent="0.2">
      <c r="A5" s="486"/>
      <c r="B5" s="486"/>
      <c r="C5" s="486"/>
    </row>
    <row r="6" spans="1:4" ht="18.75" thickBot="1" x14ac:dyDescent="0.25">
      <c r="A6" s="368" t="s">
        <v>368</v>
      </c>
      <c r="B6" s="369"/>
      <c r="C6" s="369"/>
    </row>
    <row r="7" spans="1:4" x14ac:dyDescent="0.2">
      <c r="A7" s="487" t="s">
        <v>92</v>
      </c>
      <c r="B7" s="370" t="s">
        <v>91</v>
      </c>
      <c r="C7" s="371" t="s">
        <v>203</v>
      </c>
    </row>
    <row r="8" spans="1:4" x14ac:dyDescent="0.2">
      <c r="A8" s="488"/>
      <c r="B8" s="372"/>
      <c r="C8" s="373"/>
    </row>
    <row r="9" spans="1:4" x14ac:dyDescent="0.2">
      <c r="A9" s="374" t="s">
        <v>93</v>
      </c>
      <c r="B9" s="372">
        <v>354996080</v>
      </c>
      <c r="C9" s="373">
        <v>4710512915</v>
      </c>
    </row>
    <row r="10" spans="1:4" x14ac:dyDescent="0.2">
      <c r="A10" s="374" t="s">
        <v>492</v>
      </c>
      <c r="B10" s="372">
        <v>-255576765</v>
      </c>
      <c r="C10" s="373">
        <v>-35925000</v>
      </c>
    </row>
    <row r="11" spans="1:4" x14ac:dyDescent="0.2">
      <c r="A11" s="374" t="s">
        <v>292</v>
      </c>
      <c r="B11" s="372">
        <v>320529630</v>
      </c>
      <c r="C11" s="373">
        <v>-4679355935</v>
      </c>
    </row>
    <row r="12" spans="1:4" x14ac:dyDescent="0.2">
      <c r="A12" s="374" t="s">
        <v>94</v>
      </c>
      <c r="B12" s="372"/>
      <c r="C12" s="373">
        <v>0</v>
      </c>
    </row>
    <row r="13" spans="1:4" ht="26.25" thickBot="1" x14ac:dyDescent="0.25">
      <c r="A13" s="375" t="s">
        <v>95</v>
      </c>
      <c r="B13" s="376">
        <v>419948945</v>
      </c>
      <c r="C13" s="376">
        <v>-4768020</v>
      </c>
      <c r="D13" s="377"/>
    </row>
    <row r="14" spans="1:4" ht="13.5" thickTop="1" x14ac:dyDescent="0.2">
      <c r="A14" s="378" t="s">
        <v>96</v>
      </c>
      <c r="B14" s="372"/>
      <c r="C14" s="373"/>
    </row>
    <row r="15" spans="1:4" x14ac:dyDescent="0.2">
      <c r="A15" s="374" t="s">
        <v>97</v>
      </c>
      <c r="B15" s="372"/>
      <c r="C15" s="373"/>
    </row>
    <row r="16" spans="1:4" x14ac:dyDescent="0.2">
      <c r="A16" s="374" t="s">
        <v>98</v>
      </c>
      <c r="B16" s="372"/>
      <c r="C16" s="373"/>
    </row>
    <row r="17" spans="1:3" x14ac:dyDescent="0.2">
      <c r="A17" s="374" t="s">
        <v>493</v>
      </c>
      <c r="B17" s="379">
        <v>-158039796</v>
      </c>
      <c r="C17" s="373">
        <v>38530581</v>
      </c>
    </row>
    <row r="18" spans="1:3" ht="13.5" thickBot="1" x14ac:dyDescent="0.25">
      <c r="A18" s="375" t="s">
        <v>99</v>
      </c>
      <c r="B18" s="376">
        <v>261909149</v>
      </c>
      <c r="C18" s="376">
        <v>33762561</v>
      </c>
    </row>
    <row r="19" spans="1:3" ht="13.5" thickTop="1" x14ac:dyDescent="0.2">
      <c r="A19" s="374" t="s">
        <v>100</v>
      </c>
      <c r="B19" s="372">
        <v>0</v>
      </c>
      <c r="C19" s="380">
        <v>10290142</v>
      </c>
    </row>
    <row r="20" spans="1:3" ht="13.5" thickBot="1" x14ac:dyDescent="0.25">
      <c r="A20" s="375" t="s">
        <v>101</v>
      </c>
      <c r="B20" s="376">
        <v>261909149</v>
      </c>
      <c r="C20" s="376">
        <v>44052703</v>
      </c>
    </row>
    <row r="21" spans="1:3" ht="13.5" thickTop="1" x14ac:dyDescent="0.2">
      <c r="A21" s="381" t="s">
        <v>102</v>
      </c>
      <c r="B21" s="372"/>
      <c r="C21" s="373"/>
    </row>
    <row r="22" spans="1:3" x14ac:dyDescent="0.2">
      <c r="A22" s="374" t="s">
        <v>103</v>
      </c>
      <c r="B22" s="372"/>
      <c r="C22" s="373">
        <v>-1002000000</v>
      </c>
    </row>
    <row r="23" spans="1:3" x14ac:dyDescent="0.2">
      <c r="A23" s="374" t="s">
        <v>494</v>
      </c>
      <c r="B23" s="372">
        <v>404987638</v>
      </c>
      <c r="C23" s="373">
        <v>627217715</v>
      </c>
    </row>
    <row r="24" spans="1:3" x14ac:dyDescent="0.2">
      <c r="A24" s="374" t="s">
        <v>105</v>
      </c>
      <c r="B24" s="372"/>
      <c r="C24" s="373">
        <v>0</v>
      </c>
    </row>
    <row r="25" spans="1:3" x14ac:dyDescent="0.2">
      <c r="A25" s="374" t="s">
        <v>106</v>
      </c>
      <c r="B25" s="372">
        <v>0</v>
      </c>
      <c r="C25" s="373">
        <v>-391265789</v>
      </c>
    </row>
    <row r="26" spans="1:3" x14ac:dyDescent="0.2">
      <c r="A26" s="374" t="s">
        <v>107</v>
      </c>
      <c r="B26" s="372"/>
      <c r="C26" s="373">
        <v>0</v>
      </c>
    </row>
    <row r="27" spans="1:3" x14ac:dyDescent="0.2">
      <c r="A27" s="374" t="s">
        <v>108</v>
      </c>
      <c r="B27" s="372"/>
      <c r="C27" s="373">
        <v>0</v>
      </c>
    </row>
    <row r="28" spans="1:3" x14ac:dyDescent="0.2">
      <c r="A28" s="374" t="s">
        <v>109</v>
      </c>
      <c r="B28" s="372"/>
      <c r="C28" s="373">
        <v>0</v>
      </c>
    </row>
    <row r="29" spans="1:3" x14ac:dyDescent="0.2">
      <c r="A29" s="382" t="s">
        <v>110</v>
      </c>
      <c r="B29" s="372">
        <v>0</v>
      </c>
      <c r="C29" s="373">
        <v>0</v>
      </c>
    </row>
    <row r="30" spans="1:3" x14ac:dyDescent="0.2">
      <c r="A30" s="381" t="s">
        <v>111</v>
      </c>
      <c r="B30" s="372"/>
      <c r="C30" s="373"/>
    </row>
    <row r="31" spans="1:3" x14ac:dyDescent="0.2">
      <c r="A31" s="374" t="s">
        <v>495</v>
      </c>
      <c r="B31" s="372"/>
      <c r="C31" s="373">
        <v>0</v>
      </c>
    </row>
    <row r="32" spans="1:3" x14ac:dyDescent="0.2">
      <c r="A32" s="374" t="s">
        <v>112</v>
      </c>
      <c r="B32" s="372"/>
      <c r="C32" s="373">
        <v>0</v>
      </c>
    </row>
    <row r="33" spans="1:3" x14ac:dyDescent="0.2">
      <c r="A33" s="374" t="s">
        <v>113</v>
      </c>
      <c r="B33" s="372"/>
      <c r="C33" s="373">
        <v>0</v>
      </c>
    </row>
    <row r="34" spans="1:3" x14ac:dyDescent="0.2">
      <c r="A34" s="374" t="s">
        <v>114</v>
      </c>
      <c r="B34" s="372"/>
      <c r="C34" s="373">
        <v>0</v>
      </c>
    </row>
    <row r="35" spans="1:3" x14ac:dyDescent="0.2">
      <c r="A35" s="374" t="s">
        <v>115</v>
      </c>
      <c r="B35" s="372"/>
      <c r="C35" s="373">
        <v>0</v>
      </c>
    </row>
    <row r="36" spans="1:3" ht="13.5" thickBot="1" x14ac:dyDescent="0.25">
      <c r="A36" s="383" t="s">
        <v>116</v>
      </c>
      <c r="B36" s="376">
        <v>666896787</v>
      </c>
      <c r="C36" s="376">
        <v>-721995371</v>
      </c>
    </row>
    <row r="37" spans="1:3" ht="14.25" thickTop="1" thickBot="1" x14ac:dyDescent="0.25">
      <c r="A37" s="384" t="s">
        <v>192</v>
      </c>
      <c r="B37" s="385">
        <v>3458826472</v>
      </c>
      <c r="C37" s="386">
        <v>776653810</v>
      </c>
    </row>
    <row r="38" spans="1:3" ht="14.25" thickTop="1" thickBot="1" x14ac:dyDescent="0.25">
      <c r="A38" s="387" t="s">
        <v>193</v>
      </c>
      <c r="B38" s="388">
        <v>4125723259</v>
      </c>
      <c r="C38" s="388">
        <v>54658439</v>
      </c>
    </row>
    <row r="39" spans="1:3" ht="18" x14ac:dyDescent="0.2">
      <c r="A39" s="389"/>
      <c r="B39" s="369"/>
      <c r="C39" s="369"/>
    </row>
    <row r="40" spans="1:3" x14ac:dyDescent="0.2">
      <c r="A40" s="482" t="s">
        <v>496</v>
      </c>
      <c r="B40" s="482"/>
      <c r="C40" s="482"/>
    </row>
    <row r="41" spans="1:3" x14ac:dyDescent="0.2">
      <c r="B41" s="391"/>
      <c r="C41" s="391"/>
    </row>
    <row r="42" spans="1:3" x14ac:dyDescent="0.2">
      <c r="B42" s="391"/>
    </row>
    <row r="43" spans="1:3" x14ac:dyDescent="0.2">
      <c r="B43" s="391"/>
    </row>
    <row r="44" spans="1:3" ht="15" x14ac:dyDescent="0.25">
      <c r="B44" s="392"/>
    </row>
    <row r="45" spans="1:3" x14ac:dyDescent="0.2">
      <c r="B45" s="391"/>
    </row>
  </sheetData>
  <mergeCells count="6">
    <mergeCell ref="A40:C40"/>
    <mergeCell ref="A1:C2"/>
    <mergeCell ref="A3:C3"/>
    <mergeCell ref="A4:C4"/>
    <mergeCell ref="A5:C5"/>
    <mergeCell ref="A7:A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F20B-611E-42A3-A262-296AA0C4E51D}">
  <sheetPr>
    <tabColor theme="0" tint="-0.14999847407452621"/>
  </sheetPr>
  <dimension ref="B2:L29"/>
  <sheetViews>
    <sheetView zoomScaleNormal="100" workbookViewId="0">
      <selection activeCell="G1" sqref="G1"/>
    </sheetView>
  </sheetViews>
  <sheetFormatPr baseColWidth="10" defaultColWidth="11.42578125" defaultRowHeight="15" x14ac:dyDescent="0.25"/>
  <cols>
    <col min="1" max="1" width="2.7109375" style="1" customWidth="1"/>
    <col min="2" max="2" width="27.42578125" style="1" customWidth="1"/>
    <col min="3" max="3" width="17.28515625" style="1" customWidth="1"/>
    <col min="4" max="4" width="27.28515625" style="1" customWidth="1"/>
    <col min="5" max="5" width="12.85546875" style="1" bestFit="1" customWidth="1"/>
    <col min="6" max="6" width="15" style="1" customWidth="1"/>
    <col min="7" max="7" width="15.140625" style="1" customWidth="1"/>
    <col min="8" max="8" width="12.5703125" style="1" customWidth="1"/>
    <col min="9" max="9" width="17.7109375" style="1" customWidth="1"/>
    <col min="10" max="10" width="16.85546875" style="1" customWidth="1"/>
    <col min="11" max="11" width="18.42578125" style="1" customWidth="1"/>
    <col min="12" max="12" width="13.7109375" style="1" bestFit="1" customWidth="1"/>
    <col min="13" max="16384" width="11.42578125" style="1"/>
  </cols>
  <sheetData>
    <row r="2" spans="2:11" ht="23.25" customHeight="1" x14ac:dyDescent="0.25">
      <c r="C2" s="490" t="s">
        <v>398</v>
      </c>
      <c r="D2" s="490"/>
      <c r="E2" s="490"/>
      <c r="F2" s="490"/>
      <c r="G2" s="490"/>
      <c r="H2" s="490"/>
      <c r="I2" s="490"/>
      <c r="J2" s="490"/>
      <c r="K2" s="490"/>
    </row>
    <row r="3" spans="2:11" ht="15.75" x14ac:dyDescent="0.25">
      <c r="C3" s="491" t="s">
        <v>117</v>
      </c>
      <c r="D3" s="491"/>
      <c r="E3" s="491"/>
      <c r="F3" s="491"/>
      <c r="G3" s="491"/>
      <c r="H3" s="491"/>
      <c r="I3" s="491"/>
      <c r="J3" s="491"/>
      <c r="K3" s="491"/>
    </row>
    <row r="4" spans="2:11" x14ac:dyDescent="0.25">
      <c r="C4" s="492" t="s">
        <v>572</v>
      </c>
      <c r="D4" s="492"/>
      <c r="E4" s="492"/>
      <c r="F4" s="492"/>
      <c r="G4" s="492"/>
      <c r="H4" s="492"/>
      <c r="I4" s="492"/>
      <c r="J4" s="492"/>
      <c r="K4" s="492"/>
    </row>
    <row r="5" spans="2:11" ht="12" customHeight="1" x14ac:dyDescent="0.3">
      <c r="C5" s="315"/>
      <c r="D5" s="315"/>
      <c r="E5" s="314"/>
      <c r="F5" s="314"/>
      <c r="G5" s="313"/>
      <c r="H5" s="314"/>
      <c r="I5" s="314"/>
      <c r="J5" s="316"/>
      <c r="K5" s="316"/>
    </row>
    <row r="6" spans="2:11" ht="19.5" thickBot="1" x14ac:dyDescent="0.35">
      <c r="C6" s="315" t="s">
        <v>368</v>
      </c>
      <c r="D6" s="315"/>
      <c r="E6" s="314"/>
      <c r="F6" s="314"/>
      <c r="G6" s="313"/>
      <c r="H6" s="314"/>
      <c r="I6" s="314"/>
      <c r="J6" s="316"/>
      <c r="K6" s="316"/>
    </row>
    <row r="7" spans="2:11" ht="14.25" customHeight="1" x14ac:dyDescent="0.25">
      <c r="B7" s="493" t="s">
        <v>211</v>
      </c>
      <c r="C7" s="496" t="s">
        <v>119</v>
      </c>
      <c r="D7" s="496" t="s">
        <v>369</v>
      </c>
      <c r="E7" s="499" t="s">
        <v>118</v>
      </c>
      <c r="F7" s="499"/>
      <c r="G7" s="500"/>
      <c r="H7" s="501" t="s">
        <v>44</v>
      </c>
      <c r="I7" s="500"/>
      <c r="J7" s="502" t="s">
        <v>42</v>
      </c>
      <c r="K7" s="503"/>
    </row>
    <row r="8" spans="2:11" x14ac:dyDescent="0.25">
      <c r="B8" s="494"/>
      <c r="C8" s="497"/>
      <c r="D8" s="497"/>
      <c r="E8" s="504" t="s">
        <v>120</v>
      </c>
      <c r="F8" s="506" t="s">
        <v>121</v>
      </c>
      <c r="G8" s="504" t="s">
        <v>122</v>
      </c>
      <c r="H8" s="504" t="s">
        <v>195</v>
      </c>
      <c r="I8" s="508" t="s">
        <v>196</v>
      </c>
      <c r="J8" s="504" t="s">
        <v>204</v>
      </c>
      <c r="K8" s="489" t="s">
        <v>205</v>
      </c>
    </row>
    <row r="9" spans="2:11" x14ac:dyDescent="0.25">
      <c r="B9" s="495"/>
      <c r="C9" s="498"/>
      <c r="D9" s="498"/>
      <c r="E9" s="505"/>
      <c r="F9" s="507"/>
      <c r="G9" s="505"/>
      <c r="H9" s="505"/>
      <c r="I9" s="509"/>
      <c r="J9" s="505"/>
      <c r="K9" s="489"/>
    </row>
    <row r="10" spans="2:11" x14ac:dyDescent="0.25">
      <c r="B10" s="317" t="s">
        <v>212</v>
      </c>
      <c r="C10" s="318">
        <v>11337000000</v>
      </c>
      <c r="D10" s="318">
        <v>1724549</v>
      </c>
      <c r="E10" s="322">
        <v>4630564</v>
      </c>
      <c r="F10" s="320"/>
      <c r="G10" s="321"/>
      <c r="H10" s="322"/>
      <c r="I10" s="322">
        <v>38648527</v>
      </c>
      <c r="J10" s="323">
        <v>11382003640</v>
      </c>
      <c r="K10" s="393">
        <v>11382003640</v>
      </c>
    </row>
    <row r="11" spans="2:11" x14ac:dyDescent="0.25">
      <c r="B11" s="317" t="s">
        <v>213</v>
      </c>
      <c r="C11" s="326"/>
      <c r="D11" s="326"/>
      <c r="E11" s="319"/>
      <c r="F11" s="320"/>
      <c r="G11" s="327"/>
      <c r="H11" s="321"/>
      <c r="I11" s="322"/>
      <c r="J11" s="325">
        <v>0</v>
      </c>
      <c r="K11" s="328"/>
    </row>
    <row r="12" spans="2:11" ht="30" hidden="1" x14ac:dyDescent="0.25">
      <c r="B12" s="317" t="s">
        <v>412</v>
      </c>
      <c r="C12" s="326"/>
      <c r="D12" s="326"/>
      <c r="E12" s="319"/>
      <c r="F12" s="320"/>
      <c r="G12" s="327"/>
      <c r="H12" s="321"/>
      <c r="I12" s="322"/>
      <c r="J12" s="325">
        <v>0</v>
      </c>
      <c r="K12" s="324"/>
    </row>
    <row r="13" spans="2:11" ht="30" x14ac:dyDescent="0.25">
      <c r="B13" s="317" t="s">
        <v>578</v>
      </c>
      <c r="C13" s="326"/>
      <c r="D13" s="326"/>
      <c r="E13" s="319"/>
      <c r="F13" s="320"/>
      <c r="G13" s="327"/>
      <c r="H13" s="321">
        <v>38648527</v>
      </c>
      <c r="I13" s="322">
        <v>-38648527</v>
      </c>
      <c r="J13" s="325">
        <v>0</v>
      </c>
      <c r="K13" s="324"/>
    </row>
    <row r="14" spans="2:11" x14ac:dyDescent="0.25">
      <c r="B14" s="317" t="s">
        <v>167</v>
      </c>
      <c r="C14" s="326"/>
      <c r="D14" s="326"/>
      <c r="E14" s="330"/>
      <c r="F14" s="320"/>
      <c r="G14" s="327"/>
      <c r="H14" s="321"/>
      <c r="I14" s="322"/>
      <c r="J14" s="325">
        <v>0</v>
      </c>
      <c r="K14" s="324"/>
    </row>
    <row r="15" spans="2:11" x14ac:dyDescent="0.25">
      <c r="B15" s="317" t="s">
        <v>214</v>
      </c>
      <c r="C15" s="326"/>
      <c r="D15" s="326"/>
      <c r="E15" s="319"/>
      <c r="F15" s="320"/>
      <c r="G15" s="319"/>
      <c r="H15" s="319"/>
      <c r="I15" s="321"/>
      <c r="J15" s="325">
        <v>0</v>
      </c>
      <c r="K15" s="324"/>
    </row>
    <row r="16" spans="2:11" x14ac:dyDescent="0.25">
      <c r="B16" s="317" t="s">
        <v>165</v>
      </c>
      <c r="C16" s="326"/>
      <c r="D16" s="326"/>
      <c r="E16" s="327"/>
      <c r="F16" s="320"/>
      <c r="G16" s="319"/>
      <c r="H16" s="327"/>
      <c r="I16" s="321"/>
      <c r="J16" s="325">
        <v>0</v>
      </c>
      <c r="K16" s="324"/>
    </row>
    <row r="17" spans="2:12" x14ac:dyDescent="0.25">
      <c r="B17" s="329" t="s">
        <v>215</v>
      </c>
      <c r="C17" s="326"/>
      <c r="D17" s="326"/>
      <c r="E17" s="319"/>
      <c r="F17" s="320"/>
      <c r="G17" s="327"/>
      <c r="H17" s="330"/>
      <c r="I17" s="330">
        <v>74648122</v>
      </c>
      <c r="J17" s="331">
        <v>74648122</v>
      </c>
      <c r="K17" s="328"/>
    </row>
    <row r="18" spans="2:12" s="2" customFormat="1" x14ac:dyDescent="0.25">
      <c r="B18" s="349" t="s">
        <v>216</v>
      </c>
      <c r="C18" s="350">
        <f>SUM(C9:C17)</f>
        <v>11337000000</v>
      </c>
      <c r="D18" s="350">
        <f t="shared" ref="D18:I18" si="0">SUM(D9:D17)</f>
        <v>1724549</v>
      </c>
      <c r="E18" s="350">
        <f t="shared" si="0"/>
        <v>4630564</v>
      </c>
      <c r="F18" s="350">
        <f t="shared" si="0"/>
        <v>0</v>
      </c>
      <c r="G18" s="350">
        <f t="shared" si="0"/>
        <v>0</v>
      </c>
      <c r="H18" s="350">
        <f t="shared" si="0"/>
        <v>38648527</v>
      </c>
      <c r="I18" s="350">
        <f t="shared" si="0"/>
        <v>74648122</v>
      </c>
      <c r="J18" s="350">
        <f>SUM(J9:J17)</f>
        <v>11456651762</v>
      </c>
      <c r="K18" s="351">
        <f>SUM(K10:K17)</f>
        <v>11382003640</v>
      </c>
      <c r="L18" s="394"/>
    </row>
    <row r="19" spans="2:12" s="2" customFormat="1" ht="15.75" thickBot="1" x14ac:dyDescent="0.3">
      <c r="B19" s="352" t="s">
        <v>217</v>
      </c>
      <c r="C19" s="353">
        <v>200000</v>
      </c>
      <c r="D19" s="353">
        <v>11249643836</v>
      </c>
      <c r="E19" s="354"/>
      <c r="F19" s="354"/>
      <c r="G19" s="355"/>
      <c r="H19" s="355">
        <v>92611277</v>
      </c>
      <c r="I19" s="355">
        <v>-64819487</v>
      </c>
      <c r="J19" s="356"/>
      <c r="K19" s="357">
        <f>SUM(C19:J19)</f>
        <v>11277635626</v>
      </c>
    </row>
    <row r="20" spans="2:12" x14ac:dyDescent="0.25">
      <c r="J20" s="345"/>
      <c r="K20" s="345"/>
    </row>
    <row r="21" spans="2:12" x14ac:dyDescent="0.25">
      <c r="F21" s="332"/>
      <c r="H21" s="332"/>
      <c r="J21" s="174"/>
      <c r="K21" s="174"/>
    </row>
    <row r="22" spans="2:12" x14ac:dyDescent="0.25">
      <c r="H22" s="332"/>
      <c r="I22" s="332"/>
      <c r="J22" s="332"/>
      <c r="K22" s="332"/>
    </row>
    <row r="23" spans="2:12" x14ac:dyDescent="0.25">
      <c r="H23" s="332"/>
      <c r="I23" s="332"/>
      <c r="J23" s="332"/>
      <c r="K23" s="332"/>
    </row>
    <row r="24" spans="2:12" x14ac:dyDescent="0.25">
      <c r="C24" s="333"/>
      <c r="D24" s="333"/>
      <c r="E24" s="333"/>
      <c r="H24" s="333"/>
      <c r="I24" s="332"/>
      <c r="J24" s="333"/>
    </row>
    <row r="26" spans="2:12" x14ac:dyDescent="0.25">
      <c r="C26" s="333"/>
      <c r="D26" s="333"/>
      <c r="E26" s="332"/>
      <c r="I26" s="332"/>
      <c r="J26" s="332"/>
    </row>
    <row r="27" spans="2:12" x14ac:dyDescent="0.25">
      <c r="C27" s="333"/>
      <c r="D27" s="332"/>
      <c r="I27" s="332"/>
      <c r="K27" s="332"/>
    </row>
    <row r="28" spans="2:12" x14ac:dyDescent="0.25">
      <c r="C28" s="333"/>
      <c r="D28" s="333"/>
      <c r="E28" s="332"/>
      <c r="I28" s="332"/>
      <c r="J28" s="332"/>
      <c r="K28" s="333"/>
    </row>
    <row r="29" spans="2:12" x14ac:dyDescent="0.25">
      <c r="C29" s="332"/>
      <c r="D29" s="333"/>
      <c r="E29" s="332"/>
      <c r="I29" s="332"/>
    </row>
  </sheetData>
  <mergeCells count="16">
    <mergeCell ref="K8:K9"/>
    <mergeCell ref="C2:K2"/>
    <mergeCell ref="C3:K3"/>
    <mergeCell ref="C4:K4"/>
    <mergeCell ref="B7:B9"/>
    <mergeCell ref="C7:C9"/>
    <mergeCell ref="D7:D9"/>
    <mergeCell ref="E7:G7"/>
    <mergeCell ref="H7:I7"/>
    <mergeCell ref="J7:K7"/>
    <mergeCell ref="E8:E9"/>
    <mergeCell ref="F8:F9"/>
    <mergeCell ref="G8:G9"/>
    <mergeCell ref="H8:H9"/>
    <mergeCell ref="I8:I9"/>
    <mergeCell ref="J8:J9"/>
  </mergeCells>
  <pageMargins left="0.9055118110236221" right="0.70866141732283472" top="0.9448818897637796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75BC-0BF4-4C64-A15B-F8A219CD83E6}">
  <sheetPr>
    <tabColor theme="0" tint="-0.249977111117893"/>
  </sheetPr>
  <dimension ref="B1:N59"/>
  <sheetViews>
    <sheetView tabSelected="1" zoomScaleNormal="100" zoomScaleSheetLayoutView="91" workbookViewId="0">
      <selection activeCell="B8" sqref="B8"/>
    </sheetView>
  </sheetViews>
  <sheetFormatPr baseColWidth="10" defaultColWidth="11.42578125" defaultRowHeight="15.75" x14ac:dyDescent="0.25"/>
  <cols>
    <col min="1" max="1" width="2.42578125" style="20" customWidth="1"/>
    <col min="2" max="2" width="40.28515625" style="20" customWidth="1"/>
    <col min="3" max="3" width="15.5703125" style="20" customWidth="1"/>
    <col min="4" max="4" width="17" style="20" customWidth="1"/>
    <col min="5" max="5" width="15.28515625" style="20" customWidth="1"/>
    <col min="6" max="6" width="12.7109375" style="20" customWidth="1"/>
    <col min="7" max="7" width="19.28515625" style="20" customWidth="1"/>
    <col min="8" max="8" width="16" style="21" customWidth="1"/>
    <col min="9" max="9" width="17.42578125" style="21" customWidth="1"/>
    <col min="10" max="16384" width="11.42578125" style="20"/>
  </cols>
  <sheetData>
    <row r="1" spans="2:14" ht="15" customHeight="1" x14ac:dyDescent="0.25">
      <c r="B1" s="512" t="s">
        <v>398</v>
      </c>
      <c r="C1" s="512"/>
      <c r="D1" s="512"/>
      <c r="E1" s="512"/>
      <c r="F1" s="512"/>
      <c r="G1" s="512"/>
      <c r="H1" s="512"/>
    </row>
    <row r="2" spans="2:14" ht="15" customHeight="1" x14ac:dyDescent="0.25">
      <c r="B2" s="512"/>
      <c r="C2" s="512"/>
      <c r="D2" s="512"/>
      <c r="E2" s="512"/>
      <c r="F2" s="512"/>
      <c r="G2" s="512"/>
      <c r="H2" s="512"/>
    </row>
    <row r="3" spans="2:14" ht="15" customHeight="1" x14ac:dyDescent="0.25">
      <c r="B3" s="513" t="s">
        <v>561</v>
      </c>
      <c r="C3" s="513"/>
      <c r="D3" s="513"/>
      <c r="E3" s="513"/>
      <c r="F3" s="513"/>
      <c r="G3" s="513"/>
      <c r="H3" s="513"/>
    </row>
    <row r="4" spans="2:14" x14ac:dyDescent="0.25">
      <c r="B4" s="22"/>
    </row>
    <row r="5" spans="2:14" x14ac:dyDescent="0.25">
      <c r="B5" s="511" t="s">
        <v>335</v>
      </c>
      <c r="C5" s="511"/>
    </row>
    <row r="6" spans="2:14" ht="14.45" customHeight="1" x14ac:dyDescent="0.25">
      <c r="B6" s="22"/>
    </row>
    <row r="7" spans="2:14" ht="46.5" customHeight="1" x14ac:dyDescent="0.25">
      <c r="B7" s="514" t="s">
        <v>581</v>
      </c>
      <c r="C7" s="514"/>
      <c r="D7" s="514"/>
      <c r="E7" s="514"/>
      <c r="F7" s="514"/>
      <c r="G7" s="514"/>
      <c r="H7" s="514"/>
      <c r="I7" s="510"/>
      <c r="J7" s="510"/>
      <c r="K7" s="510"/>
      <c r="L7" s="510"/>
      <c r="M7" s="510"/>
      <c r="N7" s="510"/>
    </row>
    <row r="8" spans="2:14" ht="15.6" customHeight="1" x14ac:dyDescent="0.25">
      <c r="B8" s="23"/>
    </row>
    <row r="9" spans="2:14" x14ac:dyDescent="0.25">
      <c r="B9" s="511" t="s">
        <v>336</v>
      </c>
      <c r="C9" s="511"/>
    </row>
    <row r="10" spans="2:14" ht="17.45" customHeight="1" x14ac:dyDescent="0.25">
      <c r="B10" s="22"/>
    </row>
    <row r="11" spans="2:14" x14ac:dyDescent="0.25">
      <c r="B11" s="511" t="s">
        <v>123</v>
      </c>
      <c r="C11" s="511"/>
      <c r="D11" s="511"/>
      <c r="E11" s="511"/>
      <c r="F11" s="24"/>
      <c r="G11" s="24"/>
    </row>
    <row r="12" spans="2:14" x14ac:dyDescent="0.25">
      <c r="B12" s="24"/>
      <c r="C12" s="24"/>
      <c r="D12" s="24"/>
      <c r="E12" s="24"/>
      <c r="F12" s="24"/>
      <c r="G12" s="24"/>
    </row>
    <row r="13" spans="2:14" ht="75.75" customHeight="1" x14ac:dyDescent="0.25">
      <c r="B13" s="516" t="s">
        <v>423</v>
      </c>
      <c r="C13" s="516"/>
      <c r="D13" s="516"/>
      <c r="E13" s="516"/>
      <c r="F13" s="516"/>
      <c r="G13" s="516"/>
      <c r="H13" s="516"/>
    </row>
    <row r="14" spans="2:14" ht="16.5" customHeight="1" x14ac:dyDescent="0.25">
      <c r="B14" s="100"/>
      <c r="C14" s="100"/>
      <c r="D14" s="100"/>
      <c r="E14" s="100"/>
      <c r="F14" s="100"/>
      <c r="G14" s="100"/>
      <c r="H14" s="100"/>
    </row>
    <row r="15" spans="2:14" ht="17.25" customHeight="1" x14ac:dyDescent="0.25">
      <c r="B15" s="517" t="s">
        <v>370</v>
      </c>
      <c r="C15" s="517"/>
      <c r="D15" s="517"/>
      <c r="E15" s="517"/>
      <c r="F15" s="517"/>
      <c r="G15" s="517"/>
      <c r="H15" s="517"/>
    </row>
    <row r="16" spans="2:14" ht="82.5" customHeight="1" x14ac:dyDescent="0.25">
      <c r="B16" s="518" t="s">
        <v>424</v>
      </c>
      <c r="C16" s="518"/>
      <c r="D16" s="518"/>
      <c r="E16" s="518"/>
      <c r="F16" s="518"/>
      <c r="G16" s="518"/>
      <c r="H16" s="518"/>
    </row>
    <row r="17" spans="2:8" ht="30" customHeight="1" x14ac:dyDescent="0.25">
      <c r="B17" s="518"/>
      <c r="C17" s="518"/>
      <c r="D17" s="518"/>
      <c r="E17" s="518"/>
      <c r="F17" s="518"/>
      <c r="G17" s="518"/>
      <c r="H17" s="518"/>
    </row>
    <row r="18" spans="2:8" ht="18" customHeight="1" x14ac:dyDescent="0.25">
      <c r="B18" s="518"/>
      <c r="C18" s="518"/>
      <c r="D18" s="518"/>
      <c r="E18" s="518"/>
      <c r="F18" s="518"/>
      <c r="G18" s="518"/>
      <c r="H18" s="518"/>
    </row>
    <row r="19" spans="2:8" x14ac:dyDescent="0.25">
      <c r="B19" s="22" t="s">
        <v>124</v>
      </c>
    </row>
    <row r="20" spans="2:8" ht="42" customHeight="1" x14ac:dyDescent="0.25">
      <c r="B20" s="510" t="s">
        <v>562</v>
      </c>
      <c r="C20" s="510"/>
      <c r="D20" s="510"/>
      <c r="E20" s="510"/>
      <c r="F20" s="510"/>
      <c r="G20" s="510"/>
      <c r="H20" s="510"/>
    </row>
    <row r="21" spans="2:8" ht="15" customHeight="1" x14ac:dyDescent="0.25">
      <c r="B21" s="518" t="s">
        <v>580</v>
      </c>
      <c r="C21" s="518"/>
      <c r="D21" s="518"/>
      <c r="E21" s="518"/>
      <c r="F21" s="518"/>
      <c r="G21" s="518"/>
      <c r="H21" s="518"/>
    </row>
    <row r="22" spans="2:8" ht="21.75" customHeight="1" x14ac:dyDescent="0.25"/>
    <row r="23" spans="2:8" x14ac:dyDescent="0.25">
      <c r="B23" s="511" t="s">
        <v>337</v>
      </c>
      <c r="C23" s="511"/>
      <c r="D23" s="511"/>
      <c r="E23" s="511"/>
      <c r="F23" s="24"/>
      <c r="G23" s="24"/>
    </row>
    <row r="24" spans="2:8" ht="14.45" customHeight="1" x14ac:dyDescent="0.25">
      <c r="B24" s="22"/>
    </row>
    <row r="25" spans="2:8" x14ac:dyDescent="0.25">
      <c r="B25" s="511" t="s">
        <v>125</v>
      </c>
      <c r="C25" s="511"/>
      <c r="D25" s="511"/>
      <c r="E25" s="511"/>
      <c r="F25" s="24"/>
      <c r="G25" s="24"/>
    </row>
    <row r="26" spans="2:8" ht="14.45" customHeight="1" x14ac:dyDescent="0.25">
      <c r="B26" s="22"/>
    </row>
    <row r="27" spans="2:8" ht="33" customHeight="1" x14ac:dyDescent="0.25">
      <c r="B27" s="510" t="s">
        <v>344</v>
      </c>
      <c r="C27" s="510"/>
      <c r="D27" s="510"/>
      <c r="E27" s="510"/>
      <c r="F27" s="510"/>
      <c r="G27" s="510"/>
      <c r="H27" s="510"/>
    </row>
    <row r="28" spans="2:8" ht="15.6" customHeight="1" x14ac:dyDescent="0.25">
      <c r="B28" s="23"/>
    </row>
    <row r="29" spans="2:8" x14ac:dyDescent="0.25">
      <c r="B29" s="22" t="s">
        <v>338</v>
      </c>
    </row>
    <row r="30" spans="2:8" ht="48" customHeight="1" x14ac:dyDescent="0.25">
      <c r="B30" s="510" t="s">
        <v>505</v>
      </c>
      <c r="C30" s="510"/>
      <c r="D30" s="510"/>
      <c r="E30" s="510"/>
      <c r="F30" s="510"/>
      <c r="G30" s="510"/>
      <c r="H30" s="510"/>
    </row>
    <row r="31" spans="2:8" ht="49.5" customHeight="1" x14ac:dyDescent="0.25">
      <c r="B31" s="510" t="s">
        <v>506</v>
      </c>
      <c r="C31" s="510"/>
      <c r="D31" s="510"/>
      <c r="E31" s="510"/>
      <c r="F31" s="510"/>
      <c r="G31" s="510"/>
      <c r="H31" s="510"/>
    </row>
    <row r="32" spans="2:8" x14ac:dyDescent="0.25">
      <c r="B32" s="23"/>
    </row>
    <row r="33" spans="2:8" x14ac:dyDescent="0.25">
      <c r="B33" s="101" t="s">
        <v>342</v>
      </c>
    </row>
    <row r="34" spans="2:8" ht="14.45" customHeight="1" x14ac:dyDescent="0.25">
      <c r="B34" s="22"/>
    </row>
    <row r="35" spans="2:8" ht="15" customHeight="1" x14ac:dyDescent="0.25">
      <c r="B35" s="510" t="s">
        <v>126</v>
      </c>
      <c r="C35" s="510"/>
      <c r="D35" s="510"/>
      <c r="E35" s="510"/>
      <c r="F35" s="25"/>
      <c r="G35" s="25"/>
    </row>
    <row r="36" spans="2:8" x14ac:dyDescent="0.25">
      <c r="B36" s="23"/>
    </row>
    <row r="37" spans="2:8" x14ac:dyDescent="0.25">
      <c r="B37" s="22" t="s">
        <v>339</v>
      </c>
    </row>
    <row r="38" spans="2:8" ht="33.75" customHeight="1" x14ac:dyDescent="0.25">
      <c r="B38" s="516" t="s">
        <v>504</v>
      </c>
      <c r="C38" s="516"/>
      <c r="D38" s="516"/>
      <c r="E38" s="516"/>
      <c r="F38" s="516"/>
      <c r="G38" s="516"/>
      <c r="H38" s="516"/>
    </row>
    <row r="40" spans="2:8" x14ac:dyDescent="0.25">
      <c r="B40" s="101" t="s">
        <v>343</v>
      </c>
    </row>
    <row r="41" spans="2:8" ht="14.45" customHeight="1" x14ac:dyDescent="0.25">
      <c r="B41" s="23"/>
    </row>
    <row r="42" spans="2:8" ht="40.5" customHeight="1" x14ac:dyDescent="0.25">
      <c r="B42" s="510" t="s">
        <v>425</v>
      </c>
      <c r="C42" s="510"/>
      <c r="D42" s="510"/>
      <c r="E42" s="510"/>
      <c r="F42" s="510"/>
      <c r="G42" s="510"/>
      <c r="H42" s="510"/>
    </row>
    <row r="43" spans="2:8" ht="12" customHeight="1" x14ac:dyDescent="0.25">
      <c r="B43" s="23"/>
    </row>
    <row r="44" spans="2:8" x14ac:dyDescent="0.25">
      <c r="B44" s="22" t="s">
        <v>127</v>
      </c>
    </row>
    <row r="45" spans="2:8" ht="14.45" customHeight="1" x14ac:dyDescent="0.25">
      <c r="B45" s="22"/>
    </row>
    <row r="46" spans="2:8" ht="36.75" customHeight="1" x14ac:dyDescent="0.25">
      <c r="B46" s="510" t="s">
        <v>428</v>
      </c>
      <c r="C46" s="510"/>
      <c r="D46" s="510"/>
      <c r="E46" s="510"/>
      <c r="F46" s="510"/>
      <c r="G46" s="510"/>
      <c r="H46" s="510"/>
    </row>
    <row r="47" spans="2:8" ht="12.75" customHeight="1" x14ac:dyDescent="0.25">
      <c r="B47" s="25"/>
      <c r="C47" s="25"/>
      <c r="D47" s="25"/>
      <c r="E47" s="25"/>
    </row>
    <row r="48" spans="2:8" ht="28.5" customHeight="1" x14ac:dyDescent="0.25">
      <c r="B48" s="28" t="s">
        <v>128</v>
      </c>
    </row>
    <row r="49" spans="2:8" ht="14.45" customHeight="1" x14ac:dyDescent="0.25">
      <c r="B49" s="22"/>
    </row>
    <row r="50" spans="2:8" ht="15" customHeight="1" x14ac:dyDescent="0.25">
      <c r="B50" s="510" t="s">
        <v>194</v>
      </c>
      <c r="C50" s="510"/>
      <c r="D50" s="510"/>
      <c r="E50" s="510"/>
      <c r="F50" s="25"/>
      <c r="G50" s="25"/>
    </row>
    <row r="51" spans="2:8" ht="19.149999999999999" customHeight="1" x14ac:dyDescent="0.25">
      <c r="B51" s="23"/>
    </row>
    <row r="52" spans="2:8" x14ac:dyDescent="0.25">
      <c r="B52" s="28" t="s">
        <v>129</v>
      </c>
    </row>
    <row r="53" spans="2:8" x14ac:dyDescent="0.25">
      <c r="B53" s="22"/>
    </row>
    <row r="54" spans="2:8" ht="15.75" customHeight="1" x14ac:dyDescent="0.25">
      <c r="B54" s="510" t="s">
        <v>426</v>
      </c>
      <c r="C54" s="510"/>
      <c r="D54" s="510"/>
      <c r="E54" s="510"/>
      <c r="F54" s="510"/>
      <c r="G54" s="510"/>
      <c r="H54" s="510"/>
    </row>
    <row r="55" spans="2:8" ht="14.45" customHeight="1" x14ac:dyDescent="0.25">
      <c r="B55" s="23"/>
    </row>
    <row r="56" spans="2:8" x14ac:dyDescent="0.25">
      <c r="B56" s="511" t="s">
        <v>429</v>
      </c>
      <c r="C56" s="511"/>
      <c r="D56" s="511"/>
      <c r="E56" s="511"/>
      <c r="F56" s="24"/>
      <c r="G56" s="24"/>
    </row>
    <row r="57" spans="2:8" ht="14.45" customHeight="1" x14ac:dyDescent="0.25">
      <c r="B57" s="22"/>
    </row>
    <row r="58" spans="2:8" ht="15" customHeight="1" x14ac:dyDescent="0.25">
      <c r="B58" s="515" t="s">
        <v>255</v>
      </c>
      <c r="C58" s="515"/>
      <c r="D58" s="515"/>
      <c r="E58" s="515"/>
      <c r="F58" s="25"/>
      <c r="G58" s="25"/>
    </row>
    <row r="59" spans="2:8" x14ac:dyDescent="0.25">
      <c r="B59" s="23"/>
    </row>
  </sheetData>
  <mergeCells count="25">
    <mergeCell ref="B35:E35"/>
    <mergeCell ref="B11:E11"/>
    <mergeCell ref="B13:H13"/>
    <mergeCell ref="B15:H15"/>
    <mergeCell ref="B16:H18"/>
    <mergeCell ref="B20:H20"/>
    <mergeCell ref="B21:H21"/>
    <mergeCell ref="B23:E23"/>
    <mergeCell ref="B58:E58"/>
    <mergeCell ref="B38:H38"/>
    <mergeCell ref="B42:H42"/>
    <mergeCell ref="B46:H46"/>
    <mergeCell ref="B50:E50"/>
    <mergeCell ref="B54:H54"/>
    <mergeCell ref="B56:E56"/>
    <mergeCell ref="B1:H2"/>
    <mergeCell ref="B3:H3"/>
    <mergeCell ref="B5:C5"/>
    <mergeCell ref="B7:H7"/>
    <mergeCell ref="B9:C9"/>
    <mergeCell ref="I7:N7"/>
    <mergeCell ref="B25:E25"/>
    <mergeCell ref="B27:H27"/>
    <mergeCell ref="B30:H30"/>
    <mergeCell ref="B31:H31"/>
  </mergeCells>
  <pageMargins left="0.7" right="0.7" top="0.75" bottom="0.75" header="0.3" footer="0.3"/>
  <pageSetup paperSize="9" scale="53" orientation="portrait"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F912-7A5B-492D-BB1B-39FBBCBD521E}">
  <sheetPr>
    <tabColor theme="0" tint="-0.249977111117893"/>
  </sheetPr>
  <dimension ref="A2:M354"/>
  <sheetViews>
    <sheetView showGridLines="0" topLeftCell="A342" zoomScale="90" zoomScaleNormal="90" workbookViewId="0">
      <selection activeCell="D359" sqref="D359"/>
    </sheetView>
  </sheetViews>
  <sheetFormatPr baseColWidth="10" defaultColWidth="16.140625" defaultRowHeight="15.75" customHeight="1" x14ac:dyDescent="0.25"/>
  <cols>
    <col min="1" max="1" width="54.42578125" style="116" customWidth="1"/>
    <col min="2" max="2" width="23.5703125" style="1" customWidth="1"/>
    <col min="3" max="3" width="17.85546875" style="1" customWidth="1"/>
    <col min="4" max="4" width="16.5703125" style="1" customWidth="1"/>
    <col min="5" max="5" width="18" style="1" customWidth="1"/>
    <col min="6" max="6" width="22.5703125" style="1" customWidth="1"/>
    <col min="7" max="7" width="15.7109375" style="1" customWidth="1"/>
    <col min="8" max="8" width="7.7109375" style="1" bestFit="1" customWidth="1"/>
    <col min="9" max="9" width="14.140625" style="1" customWidth="1"/>
    <col min="10" max="10" width="13.28515625" style="1" customWidth="1"/>
    <col min="11" max="11" width="16" style="1" customWidth="1"/>
    <col min="12" max="12" width="14.5703125" style="1" bestFit="1" customWidth="1"/>
    <col min="13" max="16384" width="16.140625" style="1"/>
  </cols>
  <sheetData>
    <row r="2" spans="1:11" ht="15.75" customHeight="1" x14ac:dyDescent="0.25">
      <c r="A2" s="24" t="s">
        <v>265</v>
      </c>
      <c r="B2" s="20"/>
      <c r="C2" s="20"/>
      <c r="D2" s="20"/>
      <c r="E2" s="20"/>
      <c r="F2" s="20"/>
      <c r="G2" s="21"/>
    </row>
    <row r="3" spans="1:11" ht="15.75" customHeight="1" x14ac:dyDescent="0.25">
      <c r="A3" s="24"/>
      <c r="B3" s="20"/>
      <c r="C3" s="20"/>
      <c r="D3" s="20"/>
      <c r="E3" s="20"/>
      <c r="F3" s="20"/>
      <c r="G3" s="21"/>
    </row>
    <row r="4" spans="1:11" ht="15.75" customHeight="1" x14ac:dyDescent="0.25">
      <c r="A4" s="24" t="s">
        <v>130</v>
      </c>
      <c r="B4" s="20"/>
      <c r="C4" s="20"/>
      <c r="D4" s="20"/>
      <c r="E4" s="20"/>
      <c r="F4" s="20"/>
      <c r="G4" s="21"/>
    </row>
    <row r="5" spans="1:11" ht="54.75" customHeight="1" x14ac:dyDescent="0.25">
      <c r="A5" s="510" t="s">
        <v>444</v>
      </c>
      <c r="B5" s="510"/>
      <c r="C5" s="510"/>
      <c r="D5" s="510"/>
      <c r="E5" s="510"/>
      <c r="F5" s="510"/>
      <c r="G5" s="510"/>
    </row>
    <row r="6" spans="1:11" ht="15.75" customHeight="1" x14ac:dyDescent="0.25">
      <c r="A6" s="25"/>
      <c r="B6" s="25"/>
      <c r="C6" s="25"/>
      <c r="D6" s="25"/>
      <c r="E6" s="25"/>
      <c r="F6" s="25"/>
      <c r="G6" s="21"/>
    </row>
    <row r="7" spans="1:11" ht="15.75" customHeight="1" x14ac:dyDescent="0.25">
      <c r="A7" s="111" t="s">
        <v>131</v>
      </c>
      <c r="B7" s="51">
        <v>45382</v>
      </c>
      <c r="C7" s="20"/>
      <c r="D7" s="20"/>
      <c r="E7" s="20"/>
      <c r="F7" s="20"/>
      <c r="G7" s="21"/>
    </row>
    <row r="8" spans="1:11" ht="15.75" customHeight="1" x14ac:dyDescent="0.25">
      <c r="A8" s="108" t="s">
        <v>132</v>
      </c>
      <c r="B8" s="41">
        <v>7377.82</v>
      </c>
      <c r="C8" s="20"/>
      <c r="D8" s="20"/>
      <c r="E8" s="20"/>
      <c r="F8" s="20"/>
      <c r="G8" s="21"/>
    </row>
    <row r="9" spans="1:11" ht="15.75" customHeight="1" x14ac:dyDescent="0.25">
      <c r="A9" s="108" t="s">
        <v>133</v>
      </c>
      <c r="B9" s="41">
        <v>7411.91</v>
      </c>
      <c r="C9" s="20"/>
      <c r="D9" s="20"/>
      <c r="E9" s="20"/>
      <c r="F9" s="20"/>
      <c r="G9" s="21"/>
    </row>
    <row r="10" spans="1:11" ht="15.75" customHeight="1" x14ac:dyDescent="0.25">
      <c r="A10" s="24"/>
      <c r="B10" s="20"/>
      <c r="C10" s="20"/>
      <c r="D10" s="20"/>
      <c r="E10" s="20"/>
      <c r="F10" s="20"/>
      <c r="G10" s="21"/>
    </row>
    <row r="12" spans="1:11" ht="15.75" customHeight="1" x14ac:dyDescent="0.25">
      <c r="A12" s="24" t="s">
        <v>134</v>
      </c>
      <c r="B12" s="28"/>
      <c r="C12" s="20"/>
      <c r="D12" s="20"/>
      <c r="E12" s="20"/>
      <c r="F12" s="20"/>
      <c r="G12" s="21"/>
      <c r="H12" s="21"/>
      <c r="I12" s="20"/>
      <c r="J12" s="20"/>
      <c r="K12" s="20"/>
    </row>
    <row r="13" spans="1:11" ht="15.75" customHeight="1" x14ac:dyDescent="0.25">
      <c r="A13" s="24"/>
      <c r="B13" s="20"/>
      <c r="C13" s="20"/>
      <c r="D13" s="20"/>
      <c r="E13" s="20"/>
      <c r="F13" s="20"/>
      <c r="G13" s="21"/>
      <c r="H13" s="21"/>
      <c r="I13" s="20"/>
      <c r="J13" s="20"/>
      <c r="K13" s="20"/>
    </row>
    <row r="14" spans="1:11" ht="15.75" customHeight="1" x14ac:dyDescent="0.25">
      <c r="A14" s="533" t="s">
        <v>135</v>
      </c>
      <c r="B14" s="533"/>
      <c r="C14" s="20"/>
      <c r="D14" s="26"/>
      <c r="E14" s="26"/>
      <c r="F14" s="26"/>
      <c r="G14" s="21"/>
      <c r="H14" s="21"/>
      <c r="I14" s="20"/>
      <c r="J14" s="20"/>
      <c r="K14" s="20"/>
    </row>
    <row r="15" spans="1:11" ht="15.75" customHeight="1" x14ac:dyDescent="0.25">
      <c r="A15" s="27"/>
      <c r="B15" s="27"/>
      <c r="C15" s="20"/>
      <c r="D15" s="26"/>
      <c r="E15" s="26"/>
      <c r="F15" s="26"/>
      <c r="G15" s="21"/>
      <c r="H15" s="21"/>
      <c r="I15" s="20"/>
      <c r="J15" s="20"/>
      <c r="K15" s="20"/>
    </row>
    <row r="16" spans="1:11" ht="15.75" customHeight="1" x14ac:dyDescent="0.25">
      <c r="A16" s="24" t="s">
        <v>248</v>
      </c>
      <c r="B16" s="20"/>
      <c r="C16" s="20"/>
      <c r="D16" s="26">
        <v>6870.81</v>
      </c>
      <c r="E16" s="26"/>
      <c r="F16" s="117"/>
      <c r="G16" s="21"/>
      <c r="H16" s="21"/>
      <c r="I16" s="20"/>
      <c r="J16" s="20"/>
      <c r="K16" s="20"/>
    </row>
    <row r="17" spans="1:11" ht="15.75" customHeight="1" x14ac:dyDescent="0.25">
      <c r="A17" s="24"/>
      <c r="B17" s="20"/>
      <c r="C17" s="20"/>
      <c r="D17" s="26"/>
      <c r="E17" s="26"/>
      <c r="F17" s="117"/>
      <c r="G17" s="21"/>
      <c r="H17" s="21"/>
      <c r="I17" s="20"/>
      <c r="J17" s="20"/>
      <c r="K17" s="20"/>
    </row>
    <row r="18" spans="1:11" ht="15.75" customHeight="1" x14ac:dyDescent="0.25">
      <c r="A18" s="103" t="s">
        <v>218</v>
      </c>
      <c r="B18" s="29" t="s">
        <v>219</v>
      </c>
      <c r="C18" s="30" t="s">
        <v>220</v>
      </c>
      <c r="D18" s="30" t="s">
        <v>507</v>
      </c>
      <c r="E18" s="30" t="s">
        <v>222</v>
      </c>
      <c r="F18" s="31"/>
      <c r="G18" s="21"/>
      <c r="H18" s="21"/>
      <c r="I18" s="20"/>
      <c r="J18" s="20"/>
      <c r="K18" s="20"/>
    </row>
    <row r="19" spans="1:11" ht="15.75" customHeight="1" x14ac:dyDescent="0.25">
      <c r="A19" s="346" t="s">
        <v>430</v>
      </c>
      <c r="B19" s="32"/>
      <c r="C19" s="33"/>
      <c r="D19" s="34"/>
      <c r="E19" s="34"/>
      <c r="F19" s="20"/>
      <c r="G19" s="21"/>
      <c r="H19" s="21"/>
      <c r="I19" s="20"/>
      <c r="J19" s="20"/>
      <c r="K19" s="20"/>
    </row>
    <row r="20" spans="1:11" ht="15.75" customHeight="1" x14ac:dyDescent="0.25">
      <c r="A20" s="104" t="s">
        <v>499</v>
      </c>
      <c r="B20" s="33">
        <v>1.9096914806812855</v>
      </c>
      <c r="C20" s="312" t="s">
        <v>351</v>
      </c>
      <c r="D20" s="35">
        <v>7377.82</v>
      </c>
      <c r="E20" s="34">
        <v>14089.36</v>
      </c>
      <c r="F20" s="288"/>
      <c r="G20" s="21"/>
      <c r="H20" s="36"/>
      <c r="I20" s="20"/>
      <c r="J20" s="20"/>
      <c r="K20" s="20"/>
    </row>
    <row r="21" spans="1:11" ht="15.75" customHeight="1" x14ac:dyDescent="0.25">
      <c r="A21" s="104" t="s">
        <v>500</v>
      </c>
      <c r="B21" s="33">
        <v>4.8810773372080103</v>
      </c>
      <c r="C21" s="312" t="s">
        <v>351</v>
      </c>
      <c r="D21" s="35">
        <v>7377.82</v>
      </c>
      <c r="E21" s="34">
        <v>36011.71</v>
      </c>
      <c r="F21" s="288"/>
      <c r="G21" s="21"/>
      <c r="H21" s="36"/>
      <c r="I21" s="20"/>
      <c r="J21" s="20"/>
      <c r="K21" s="20"/>
    </row>
    <row r="22" spans="1:11" ht="15.75" customHeight="1" x14ac:dyDescent="0.25">
      <c r="A22" s="104" t="s">
        <v>498</v>
      </c>
      <c r="B22" s="33">
        <v>18.20677246124194</v>
      </c>
      <c r="C22" s="312" t="s">
        <v>351</v>
      </c>
      <c r="D22" s="35">
        <v>7377.82</v>
      </c>
      <c r="E22" s="34">
        <v>134326.29</v>
      </c>
      <c r="F22" s="288"/>
      <c r="G22" s="21"/>
      <c r="H22" s="36"/>
      <c r="I22" s="20"/>
      <c r="J22" s="20"/>
      <c r="K22" s="20"/>
    </row>
    <row r="23" spans="1:11" ht="15.75" customHeight="1" x14ac:dyDescent="0.25">
      <c r="A23" s="104" t="s">
        <v>539</v>
      </c>
      <c r="B23" s="33">
        <v>468.96326963791472</v>
      </c>
      <c r="C23" s="312" t="s">
        <v>351</v>
      </c>
      <c r="D23" s="35">
        <v>7377.82</v>
      </c>
      <c r="E23" s="34">
        <v>3459926.59</v>
      </c>
      <c r="F23" s="288"/>
      <c r="G23" s="21"/>
      <c r="H23" s="36"/>
      <c r="I23" s="20"/>
      <c r="J23" s="20"/>
      <c r="K23" s="20"/>
    </row>
    <row r="24" spans="1:11" ht="15.75" customHeight="1" x14ac:dyDescent="0.25">
      <c r="A24" s="105"/>
      <c r="B24" s="37"/>
      <c r="C24" s="38"/>
      <c r="D24" s="38"/>
      <c r="E24" s="38"/>
      <c r="F24" s="38"/>
      <c r="G24" s="39"/>
      <c r="H24" s="21"/>
      <c r="I24" s="20"/>
      <c r="J24" s="20"/>
      <c r="K24" s="20"/>
    </row>
    <row r="25" spans="1:11" ht="15.75" customHeight="1" x14ac:dyDescent="0.25">
      <c r="A25" s="24" t="s">
        <v>345</v>
      </c>
      <c r="B25" s="20"/>
      <c r="C25" s="20"/>
      <c r="D25" s="38"/>
      <c r="E25" s="38"/>
      <c r="F25" s="38"/>
      <c r="G25" s="39"/>
      <c r="H25" s="21"/>
      <c r="I25" s="20"/>
      <c r="J25" s="20"/>
      <c r="K25" s="20"/>
    </row>
    <row r="26" spans="1:11" ht="15.75" customHeight="1" x14ac:dyDescent="0.25">
      <c r="A26" s="24"/>
      <c r="B26" s="20"/>
      <c r="C26" s="20"/>
      <c r="D26" s="38"/>
      <c r="E26" s="38"/>
      <c r="F26" s="38"/>
      <c r="G26" s="39"/>
      <c r="H26" s="21"/>
      <c r="I26" s="20"/>
      <c r="J26" s="20"/>
      <c r="K26" s="20"/>
    </row>
    <row r="27" spans="1:11" ht="15.75" customHeight="1" x14ac:dyDescent="0.25">
      <c r="A27" s="103" t="s">
        <v>218</v>
      </c>
      <c r="B27" s="29" t="s">
        <v>219</v>
      </c>
      <c r="C27" s="30" t="s">
        <v>220</v>
      </c>
      <c r="D27" s="30" t="s">
        <v>221</v>
      </c>
      <c r="E27" s="30" t="s">
        <v>222</v>
      </c>
      <c r="G27" s="21"/>
      <c r="H27" s="21"/>
      <c r="I27" s="20"/>
      <c r="J27" s="20"/>
      <c r="K27" s="20"/>
    </row>
    <row r="28" spans="1:11" ht="15.75" customHeight="1" x14ac:dyDescent="0.25">
      <c r="A28" s="106" t="s">
        <v>543</v>
      </c>
      <c r="B28" s="289">
        <v>20.639972241122717</v>
      </c>
      <c r="C28" s="290" t="s">
        <v>351</v>
      </c>
      <c r="D28" s="35">
        <v>7377.82</v>
      </c>
      <c r="E28" s="363">
        <v>152278</v>
      </c>
      <c r="F28" s="31"/>
      <c r="G28" s="39"/>
      <c r="H28" s="21"/>
      <c r="I28" s="20"/>
      <c r="J28" s="20"/>
      <c r="K28" s="20"/>
    </row>
    <row r="29" spans="1:11" ht="15.75" customHeight="1" x14ac:dyDescent="0.25">
      <c r="A29" s="106" t="s">
        <v>544</v>
      </c>
      <c r="B29" s="289">
        <v>1500</v>
      </c>
      <c r="C29" s="290" t="s">
        <v>351</v>
      </c>
      <c r="D29" s="35">
        <v>7377.82</v>
      </c>
      <c r="E29" s="363">
        <v>11066730</v>
      </c>
      <c r="F29" s="176"/>
      <c r="G29" s="39"/>
      <c r="H29" s="21"/>
      <c r="I29" s="20"/>
      <c r="J29" s="20"/>
      <c r="K29" s="20"/>
    </row>
    <row r="30" spans="1:11" ht="15.75" customHeight="1" x14ac:dyDescent="0.25">
      <c r="A30" s="106" t="s">
        <v>541</v>
      </c>
      <c r="B30" s="289">
        <v>7125.0000677706967</v>
      </c>
      <c r="C30" s="290" t="s">
        <v>351</v>
      </c>
      <c r="D30" s="35">
        <v>7377.82</v>
      </c>
      <c r="E30" s="363">
        <v>52566968</v>
      </c>
      <c r="F30" s="176"/>
      <c r="G30" s="39"/>
      <c r="H30" s="21"/>
      <c r="I30" s="20"/>
      <c r="J30" s="20"/>
      <c r="K30" s="20"/>
    </row>
    <row r="31" spans="1:11" ht="15.75" customHeight="1" x14ac:dyDescent="0.25">
      <c r="A31" s="106" t="s">
        <v>399</v>
      </c>
      <c r="B31" s="289">
        <v>375.00006777069649</v>
      </c>
      <c r="C31" s="290" t="s">
        <v>351</v>
      </c>
      <c r="D31" s="35">
        <v>7377.82</v>
      </c>
      <c r="E31" s="363">
        <v>2766683</v>
      </c>
      <c r="F31" s="176"/>
      <c r="G31" s="39"/>
      <c r="H31" s="21"/>
      <c r="I31" s="20"/>
      <c r="J31" s="20"/>
      <c r="K31" s="20"/>
    </row>
    <row r="32" spans="1:11" ht="15.75" customHeight="1" x14ac:dyDescent="0.25">
      <c r="A32" s="106" t="s">
        <v>542</v>
      </c>
      <c r="B32" s="289">
        <v>3000</v>
      </c>
      <c r="C32" s="290" t="s">
        <v>351</v>
      </c>
      <c r="D32" s="35">
        <v>7377.82</v>
      </c>
      <c r="E32" s="363">
        <v>22133460</v>
      </c>
      <c r="F32" s="176"/>
      <c r="G32" s="39"/>
      <c r="H32" s="21"/>
      <c r="I32" s="20"/>
      <c r="J32" s="20"/>
      <c r="K32" s="20"/>
    </row>
    <row r="33" spans="1:12" ht="15.75" customHeight="1" x14ac:dyDescent="0.25">
      <c r="A33" s="106" t="s">
        <v>563</v>
      </c>
      <c r="B33" s="289">
        <v>637000</v>
      </c>
      <c r="C33" s="290" t="s">
        <v>351</v>
      </c>
      <c r="D33" s="35">
        <v>7377.82</v>
      </c>
      <c r="E33" s="363">
        <v>4699671340</v>
      </c>
      <c r="F33" s="176"/>
      <c r="G33" s="39"/>
      <c r="H33" s="21"/>
      <c r="I33" s="20"/>
      <c r="J33" s="20"/>
      <c r="K33" s="20"/>
    </row>
    <row r="34" spans="1:12" ht="15.75" customHeight="1" x14ac:dyDescent="0.25">
      <c r="A34" s="103" t="s">
        <v>445</v>
      </c>
      <c r="B34" s="40"/>
      <c r="C34" s="40"/>
      <c r="D34" s="42"/>
      <c r="E34" s="43">
        <v>4788357459</v>
      </c>
      <c r="F34" s="38"/>
      <c r="G34" s="39"/>
      <c r="H34" s="21"/>
      <c r="I34" s="20"/>
      <c r="J34" s="20"/>
      <c r="K34" s="20"/>
    </row>
    <row r="35" spans="1:12" ht="15.75" customHeight="1" x14ac:dyDescent="0.25">
      <c r="A35" s="105"/>
      <c r="B35" s="37"/>
      <c r="C35" s="38"/>
      <c r="D35" s="38"/>
      <c r="E35" s="38"/>
      <c r="F35" s="38"/>
      <c r="G35" s="39"/>
      <c r="H35" s="21"/>
      <c r="I35" s="20"/>
      <c r="J35" s="20"/>
      <c r="K35" s="20"/>
    </row>
    <row r="36" spans="1:12" ht="16.5" customHeight="1" x14ac:dyDescent="0.25">
      <c r="A36" s="24" t="s">
        <v>249</v>
      </c>
      <c r="B36" s="24"/>
      <c r="C36" s="20"/>
      <c r="D36" s="20"/>
      <c r="E36" s="38"/>
      <c r="F36" s="38"/>
      <c r="G36" s="38"/>
      <c r="H36" s="21"/>
      <c r="I36" s="21"/>
      <c r="J36" s="20"/>
      <c r="K36" s="20"/>
      <c r="L36" s="20"/>
    </row>
    <row r="37" spans="1:12" ht="15.75" customHeight="1" x14ac:dyDescent="0.25">
      <c r="A37" s="103" t="s">
        <v>218</v>
      </c>
      <c r="B37" s="103" t="s">
        <v>452</v>
      </c>
      <c r="C37" s="29" t="s">
        <v>219</v>
      </c>
      <c r="D37" s="30" t="s">
        <v>220</v>
      </c>
      <c r="E37" s="30" t="s">
        <v>221</v>
      </c>
      <c r="F37" s="30" t="s">
        <v>222</v>
      </c>
      <c r="G37" s="31"/>
      <c r="H37" s="21"/>
      <c r="I37" s="21"/>
      <c r="J37" s="20"/>
      <c r="K37" s="20"/>
      <c r="L37" s="20"/>
    </row>
    <row r="38" spans="1:12" ht="15.75" customHeight="1" x14ac:dyDescent="0.25">
      <c r="A38" s="40" t="s">
        <v>533</v>
      </c>
      <c r="B38" s="32" t="s">
        <v>453</v>
      </c>
      <c r="C38" s="289">
        <v>65000</v>
      </c>
      <c r="D38" s="290" t="s">
        <v>351</v>
      </c>
      <c r="E38" s="41">
        <v>7377.82</v>
      </c>
      <c r="F38" s="68">
        <v>479558300</v>
      </c>
      <c r="G38" s="288"/>
      <c r="H38" s="21"/>
      <c r="I38" s="21"/>
      <c r="J38" s="20"/>
      <c r="K38" s="20"/>
      <c r="L38" s="20"/>
    </row>
    <row r="39" spans="1:12" ht="15.75" customHeight="1" x14ac:dyDescent="0.25">
      <c r="A39" s="40" t="s">
        <v>564</v>
      </c>
      <c r="B39" s="32" t="s">
        <v>453</v>
      </c>
      <c r="C39" s="289">
        <v>30000</v>
      </c>
      <c r="D39" s="290" t="s">
        <v>351</v>
      </c>
      <c r="E39" s="41">
        <v>7377.82</v>
      </c>
      <c r="F39" s="68">
        <v>221334600</v>
      </c>
      <c r="G39" s="288"/>
      <c r="H39" s="21"/>
      <c r="I39" s="21"/>
      <c r="J39" s="20"/>
      <c r="K39" s="20"/>
      <c r="L39" s="20"/>
    </row>
    <row r="40" spans="1:12" ht="15.75" customHeight="1" x14ac:dyDescent="0.25">
      <c r="A40" s="103" t="s">
        <v>445</v>
      </c>
      <c r="B40" s="103"/>
      <c r="C40" s="40"/>
      <c r="D40" s="40"/>
      <c r="E40" s="42"/>
      <c r="F40" s="43">
        <v>479558300</v>
      </c>
      <c r="G40" s="20"/>
      <c r="H40" s="21"/>
      <c r="I40" s="21"/>
      <c r="J40" s="20"/>
      <c r="K40" s="20"/>
      <c r="L40" s="20"/>
    </row>
    <row r="41" spans="1:12" ht="15.75" customHeight="1" x14ac:dyDescent="0.25">
      <c r="A41" s="24"/>
      <c r="B41" s="24"/>
      <c r="C41" s="20"/>
      <c r="D41" s="20"/>
      <c r="E41" s="44"/>
      <c r="F41" s="44"/>
      <c r="G41" s="20"/>
      <c r="H41" s="21"/>
      <c r="I41" s="21"/>
      <c r="J41" s="20"/>
      <c r="K41" s="20"/>
      <c r="L41" s="20"/>
    </row>
    <row r="42" spans="1:12" ht="15.75" customHeight="1" x14ac:dyDescent="0.25">
      <c r="A42" s="24"/>
      <c r="B42" s="20"/>
      <c r="C42" s="20"/>
      <c r="D42" s="20"/>
      <c r="E42" s="20"/>
      <c r="F42" s="20"/>
      <c r="G42" s="21"/>
      <c r="H42" s="21"/>
      <c r="I42" s="20"/>
      <c r="J42" s="20"/>
      <c r="K42" s="20"/>
    </row>
    <row r="43" spans="1:12" ht="15.75" customHeight="1" x14ac:dyDescent="0.25">
      <c r="A43" s="102"/>
      <c r="B43" s="20"/>
      <c r="C43" s="20"/>
      <c r="D43" s="20"/>
      <c r="E43" s="44"/>
      <c r="F43" s="20"/>
      <c r="G43" s="21"/>
      <c r="H43" s="21"/>
      <c r="I43" s="20"/>
      <c r="J43" s="20"/>
      <c r="K43" s="20"/>
    </row>
    <row r="44" spans="1:12" ht="15.75" customHeight="1" x14ac:dyDescent="0.25">
      <c r="A44" s="24" t="s">
        <v>136</v>
      </c>
      <c r="B44" s="20"/>
      <c r="C44" s="20"/>
      <c r="D44" s="20"/>
      <c r="E44" s="20"/>
      <c r="F44" s="20"/>
      <c r="G44" s="21"/>
      <c r="H44" s="21"/>
      <c r="I44" s="20"/>
      <c r="J44" s="20"/>
      <c r="K44" s="20"/>
    </row>
    <row r="45" spans="1:12" ht="15.75" customHeight="1" thickBot="1" x14ac:dyDescent="0.3">
      <c r="A45" s="24"/>
      <c r="B45" s="20"/>
      <c r="C45" s="20"/>
      <c r="D45" s="20"/>
      <c r="E45" s="20"/>
      <c r="F45" s="20"/>
      <c r="G45" s="21"/>
      <c r="H45" s="21"/>
      <c r="I45" s="20"/>
      <c r="J45" s="20"/>
      <c r="K45" s="20"/>
    </row>
    <row r="46" spans="1:12" ht="15.75" customHeight="1" x14ac:dyDescent="0.25">
      <c r="A46" s="534" t="s">
        <v>223</v>
      </c>
      <c r="B46" s="536" t="s">
        <v>224</v>
      </c>
      <c r="C46" s="536" t="s">
        <v>225</v>
      </c>
      <c r="D46" s="536" t="s">
        <v>226</v>
      </c>
      <c r="E46" s="522" t="s">
        <v>227</v>
      </c>
      <c r="F46" s="20"/>
      <c r="G46" s="21"/>
      <c r="H46" s="21"/>
      <c r="I46" s="20"/>
      <c r="J46" s="20"/>
      <c r="K46" s="20"/>
    </row>
    <row r="47" spans="1:12" ht="15.75" customHeight="1" x14ac:dyDescent="0.25">
      <c r="A47" s="535"/>
      <c r="B47" s="537"/>
      <c r="C47" s="537"/>
      <c r="D47" s="537"/>
      <c r="E47" s="523"/>
      <c r="F47" s="20"/>
      <c r="G47" s="21"/>
      <c r="H47" s="21"/>
      <c r="I47" s="20"/>
      <c r="J47" s="20"/>
      <c r="K47" s="20"/>
    </row>
    <row r="48" spans="1:12" ht="15.75" customHeight="1" x14ac:dyDescent="0.25">
      <c r="A48" s="118" t="s">
        <v>440</v>
      </c>
      <c r="B48" s="170">
        <v>7377.82</v>
      </c>
      <c r="C48" s="120"/>
      <c r="D48" s="33"/>
      <c r="E48" s="34"/>
      <c r="F48" s="20"/>
      <c r="G48" s="21"/>
      <c r="H48" s="21"/>
      <c r="I48" s="20"/>
      <c r="J48" s="20"/>
      <c r="K48" s="20"/>
    </row>
    <row r="49" spans="1:11" ht="15.75" customHeight="1" x14ac:dyDescent="0.25">
      <c r="A49" s="118" t="s">
        <v>442</v>
      </c>
      <c r="B49" s="119">
        <v>7411.91</v>
      </c>
      <c r="C49" s="120"/>
      <c r="D49" s="33"/>
      <c r="E49" s="34"/>
      <c r="F49" s="44"/>
      <c r="G49" s="21"/>
      <c r="H49" s="21"/>
      <c r="I49" s="20"/>
      <c r="J49" s="20"/>
      <c r="K49" s="20"/>
    </row>
    <row r="50" spans="1:11" ht="15.75" customHeight="1" x14ac:dyDescent="0.25">
      <c r="A50" s="118" t="s">
        <v>443</v>
      </c>
      <c r="B50" s="119">
        <v>7377.82</v>
      </c>
      <c r="C50" s="120">
        <v>11921999</v>
      </c>
      <c r="D50" s="33"/>
      <c r="E50" s="34"/>
      <c r="F50" s="44"/>
      <c r="G50" s="21"/>
      <c r="H50" s="21"/>
      <c r="I50" s="20"/>
      <c r="J50" s="20"/>
      <c r="K50" s="20"/>
    </row>
    <row r="51" spans="1:11" ht="15.75" customHeight="1" x14ac:dyDescent="0.25">
      <c r="A51" s="121" t="s">
        <v>441</v>
      </c>
      <c r="B51" s="122">
        <v>7411.91</v>
      </c>
      <c r="C51" s="120"/>
      <c r="D51" s="123"/>
      <c r="E51" s="78"/>
      <c r="F51" s="44"/>
      <c r="G51" s="21"/>
      <c r="H51" s="21"/>
      <c r="I51" s="20"/>
      <c r="J51" s="20"/>
      <c r="K51" s="20"/>
    </row>
    <row r="52" spans="1:11" ht="15.75" customHeight="1" x14ac:dyDescent="0.25">
      <c r="A52" s="45" t="s">
        <v>228</v>
      </c>
      <c r="B52" s="46"/>
      <c r="C52" s="47">
        <v>11921999</v>
      </c>
      <c r="D52" s="46"/>
      <c r="E52" s="47"/>
      <c r="F52" s="44"/>
      <c r="G52" s="21"/>
      <c r="H52" s="21"/>
      <c r="I52" s="20"/>
      <c r="J52" s="20"/>
      <c r="K52" s="20"/>
    </row>
    <row r="53" spans="1:11" ht="15.75" customHeight="1" x14ac:dyDescent="0.25">
      <c r="A53" s="48"/>
      <c r="B53" s="28"/>
      <c r="C53" s="49"/>
      <c r="D53" s="28"/>
      <c r="E53" s="49"/>
      <c r="F53" s="44"/>
      <c r="G53" s="21"/>
      <c r="H53" s="21"/>
      <c r="I53" s="20"/>
      <c r="J53" s="20"/>
      <c r="K53" s="20"/>
    </row>
    <row r="54" spans="1:11" ht="15.75" customHeight="1" x14ac:dyDescent="0.25">
      <c r="A54" s="48"/>
      <c r="B54" s="28"/>
      <c r="C54" s="49"/>
      <c r="D54" s="28"/>
      <c r="E54" s="49"/>
      <c r="F54" s="20"/>
      <c r="G54" s="21"/>
      <c r="H54" s="21"/>
      <c r="I54" s="20"/>
      <c r="J54" s="20"/>
      <c r="K54" s="20"/>
    </row>
    <row r="55" spans="1:11" ht="15.75" customHeight="1" x14ac:dyDescent="0.25">
      <c r="A55" s="24" t="s">
        <v>137</v>
      </c>
      <c r="B55" s="20"/>
      <c r="C55" s="20"/>
      <c r="D55" s="20"/>
      <c r="E55" s="20"/>
      <c r="F55" s="20"/>
      <c r="G55" s="21"/>
      <c r="H55" s="21"/>
      <c r="I55" s="20"/>
      <c r="J55" s="20"/>
      <c r="K55" s="20"/>
    </row>
    <row r="56" spans="1:11" ht="15.75" customHeight="1" x14ac:dyDescent="0.25">
      <c r="A56" s="24"/>
      <c r="B56" s="20"/>
      <c r="C56" s="20"/>
      <c r="D56" s="20"/>
      <c r="E56" s="20"/>
      <c r="F56" s="20"/>
      <c r="G56" s="21"/>
      <c r="H56" s="21"/>
      <c r="I56" s="20"/>
      <c r="J56" s="20"/>
      <c r="K56" s="20"/>
    </row>
    <row r="57" spans="1:11" ht="15.75" customHeight="1" x14ac:dyDescent="0.25">
      <c r="A57" s="531" t="s">
        <v>8</v>
      </c>
      <c r="B57" s="538" t="s">
        <v>138</v>
      </c>
      <c r="C57" s="29" t="s">
        <v>139</v>
      </c>
      <c r="D57" s="30" t="s">
        <v>140</v>
      </c>
      <c r="E57" s="50"/>
      <c r="F57" s="50"/>
      <c r="G57" s="21"/>
      <c r="H57" s="21"/>
      <c r="I57" s="20"/>
      <c r="J57" s="20"/>
      <c r="K57" s="20"/>
    </row>
    <row r="58" spans="1:11" ht="15.75" customHeight="1" x14ac:dyDescent="0.25">
      <c r="A58" s="531"/>
      <c r="B58" s="538"/>
      <c r="C58" s="51">
        <v>45382</v>
      </c>
      <c r="D58" s="51">
        <v>45291</v>
      </c>
      <c r="E58" s="52"/>
      <c r="F58" s="52"/>
      <c r="G58" s="21"/>
      <c r="H58" s="21"/>
      <c r="I58" s="20"/>
      <c r="J58" s="20"/>
      <c r="K58" s="20"/>
    </row>
    <row r="59" spans="1:11" ht="15.75" customHeight="1" x14ac:dyDescent="0.25">
      <c r="A59" s="107" t="s">
        <v>141</v>
      </c>
      <c r="B59" s="53"/>
      <c r="C59" s="54">
        <v>4125723259</v>
      </c>
      <c r="D59" s="54">
        <v>3458826472</v>
      </c>
      <c r="E59" s="177"/>
      <c r="F59" s="177"/>
      <c r="G59" s="21"/>
      <c r="H59" s="21"/>
      <c r="I59" s="20"/>
      <c r="J59" s="20"/>
      <c r="K59" s="20"/>
    </row>
    <row r="60" spans="1:11" ht="15.75" customHeight="1" x14ac:dyDescent="0.25">
      <c r="A60" s="108" t="s">
        <v>534</v>
      </c>
      <c r="B60" s="55" t="s">
        <v>142</v>
      </c>
      <c r="C60" s="172">
        <v>200000</v>
      </c>
      <c r="D60" s="172">
        <v>200000</v>
      </c>
      <c r="E60" s="178"/>
      <c r="F60" s="52"/>
      <c r="G60" s="21"/>
      <c r="H60" s="21"/>
      <c r="I60" s="20"/>
      <c r="J60" s="20"/>
      <c r="K60" s="20"/>
    </row>
    <row r="61" spans="1:11" ht="15.75" customHeight="1" x14ac:dyDescent="0.25">
      <c r="A61" s="108" t="s">
        <v>388</v>
      </c>
      <c r="B61" s="55" t="s">
        <v>142</v>
      </c>
      <c r="C61" s="172">
        <v>1096276</v>
      </c>
      <c r="D61" s="172">
        <v>1390624</v>
      </c>
      <c r="E61" s="178"/>
      <c r="F61" s="52"/>
      <c r="G61" s="21"/>
      <c r="H61" s="21"/>
      <c r="I61" s="20"/>
      <c r="J61" s="20"/>
      <c r="K61" s="20"/>
    </row>
    <row r="62" spans="1:11" ht="15.75" customHeight="1" x14ac:dyDescent="0.25">
      <c r="A62" s="108" t="s">
        <v>540</v>
      </c>
      <c r="B62" s="55" t="s">
        <v>142</v>
      </c>
      <c r="C62" s="172">
        <v>370601640</v>
      </c>
      <c r="D62" s="172">
        <v>236323720</v>
      </c>
      <c r="E62" s="178"/>
      <c r="F62" s="56"/>
      <c r="G62" s="21"/>
      <c r="H62" s="21"/>
      <c r="I62" s="20"/>
      <c r="J62" s="20"/>
      <c r="K62" s="20"/>
    </row>
    <row r="63" spans="1:11" ht="15.75" customHeight="1" x14ac:dyDescent="0.25">
      <c r="A63" s="108" t="s">
        <v>539</v>
      </c>
      <c r="B63" s="55" t="s">
        <v>351</v>
      </c>
      <c r="C63" s="172">
        <v>194134348</v>
      </c>
      <c r="D63" s="362">
        <v>232966502</v>
      </c>
      <c r="E63" s="178"/>
      <c r="F63" s="56"/>
      <c r="G63" s="21"/>
      <c r="H63" s="21"/>
      <c r="I63" s="20"/>
      <c r="J63" s="20"/>
      <c r="K63" s="20"/>
    </row>
    <row r="64" spans="1:11" ht="15.75" customHeight="1" x14ac:dyDescent="0.25">
      <c r="A64" s="108" t="s">
        <v>538</v>
      </c>
      <c r="B64" s="55" t="s">
        <v>142</v>
      </c>
      <c r="C64" s="172">
        <v>3067739441</v>
      </c>
      <c r="D64" s="362">
        <v>2565601693</v>
      </c>
      <c r="E64" s="178"/>
      <c r="F64" s="56"/>
      <c r="G64" s="21"/>
      <c r="H64" s="21"/>
      <c r="I64" s="20"/>
      <c r="J64" s="20"/>
      <c r="K64" s="20"/>
    </row>
    <row r="65" spans="1:12" ht="15.75" customHeight="1" x14ac:dyDescent="0.25">
      <c r="A65" s="108" t="s">
        <v>498</v>
      </c>
      <c r="B65" s="55" t="s">
        <v>351</v>
      </c>
      <c r="C65" s="172">
        <v>477987783</v>
      </c>
      <c r="D65" s="362">
        <v>380284383</v>
      </c>
      <c r="E65" s="178"/>
      <c r="F65" s="56"/>
      <c r="G65" s="21"/>
      <c r="H65" s="21"/>
      <c r="I65" s="20"/>
      <c r="J65" s="20"/>
      <c r="K65" s="20"/>
    </row>
    <row r="66" spans="1:12" ht="15.75" customHeight="1" x14ac:dyDescent="0.25">
      <c r="A66" s="108" t="s">
        <v>536</v>
      </c>
      <c r="B66" s="55" t="s">
        <v>142</v>
      </c>
      <c r="C66" s="172">
        <v>5541531</v>
      </c>
      <c r="D66" s="362">
        <v>6204788</v>
      </c>
      <c r="E66" s="178"/>
      <c r="F66" s="56"/>
      <c r="G66" s="21"/>
      <c r="H66" s="21"/>
      <c r="I66" s="20"/>
      <c r="J66" s="20"/>
      <c r="K66" s="20"/>
    </row>
    <row r="67" spans="1:12" ht="15.75" customHeight="1" x14ac:dyDescent="0.25">
      <c r="A67" s="108" t="s">
        <v>537</v>
      </c>
      <c r="B67" s="55" t="s">
        <v>142</v>
      </c>
      <c r="C67" s="172">
        <v>1912145</v>
      </c>
      <c r="D67" s="362">
        <v>29908642</v>
      </c>
      <c r="E67" s="178"/>
      <c r="F67" s="56"/>
      <c r="G67" s="21"/>
      <c r="H67" s="21"/>
      <c r="I67" s="20"/>
      <c r="J67" s="20"/>
      <c r="K67" s="20"/>
    </row>
    <row r="68" spans="1:12" ht="15.75" customHeight="1" x14ac:dyDescent="0.25">
      <c r="A68" s="108" t="s">
        <v>499</v>
      </c>
      <c r="B68" s="55" t="s">
        <v>351</v>
      </c>
      <c r="C68" s="172">
        <v>6395906</v>
      </c>
      <c r="D68" s="362">
        <v>5861572</v>
      </c>
      <c r="E68" s="178"/>
      <c r="F68" s="56"/>
      <c r="G68" s="21"/>
      <c r="H68" s="21"/>
      <c r="I68" s="20"/>
      <c r="J68" s="20"/>
      <c r="K68" s="20"/>
    </row>
    <row r="69" spans="1:12" ht="15.75" customHeight="1" x14ac:dyDescent="0.25">
      <c r="A69" s="108" t="s">
        <v>500</v>
      </c>
      <c r="B69" s="55" t="s">
        <v>351</v>
      </c>
      <c r="C69" s="172">
        <v>86394</v>
      </c>
      <c r="D69" s="362">
        <v>84548</v>
      </c>
      <c r="E69" s="178"/>
      <c r="F69" s="56"/>
      <c r="G69" s="21"/>
      <c r="H69" s="21"/>
      <c r="I69" s="20"/>
      <c r="J69" s="20"/>
      <c r="K69" s="20"/>
    </row>
    <row r="70" spans="1:12" ht="15.75" customHeight="1" x14ac:dyDescent="0.25">
      <c r="A70" s="108" t="s">
        <v>535</v>
      </c>
      <c r="B70" s="55" t="s">
        <v>142</v>
      </c>
      <c r="C70" s="172">
        <v>27795</v>
      </c>
      <c r="D70" s="362">
        <v>0</v>
      </c>
      <c r="E70" s="178"/>
      <c r="F70" s="56"/>
      <c r="G70" s="21"/>
      <c r="H70" s="21"/>
      <c r="I70" s="20"/>
      <c r="J70" s="20"/>
      <c r="K70" s="20"/>
    </row>
    <row r="71" spans="1:12" ht="15.75" customHeight="1" x14ac:dyDescent="0.25">
      <c r="A71" s="24"/>
      <c r="B71" s="58"/>
      <c r="C71" s="59"/>
      <c r="D71" s="56"/>
      <c r="E71" s="56"/>
      <c r="F71" s="56"/>
      <c r="G71" s="21"/>
      <c r="H71" s="21"/>
      <c r="I71" s="20"/>
      <c r="J71" s="20"/>
      <c r="K71" s="20"/>
    </row>
    <row r="72" spans="1:12" ht="15.75" customHeight="1" x14ac:dyDescent="0.25">
      <c r="A72" s="102"/>
      <c r="B72" s="20"/>
      <c r="C72" s="20"/>
      <c r="D72" s="20"/>
      <c r="E72" s="20"/>
      <c r="F72" s="20"/>
      <c r="G72" s="21"/>
      <c r="H72" s="21"/>
      <c r="I72" s="20"/>
      <c r="J72" s="20"/>
      <c r="K72" s="20"/>
    </row>
    <row r="73" spans="1:12" ht="15.75" customHeight="1" x14ac:dyDescent="0.25">
      <c r="A73" s="24" t="s">
        <v>143</v>
      </c>
      <c r="B73" s="20"/>
      <c r="C73" s="20"/>
      <c r="D73" s="20"/>
      <c r="E73" s="20"/>
      <c r="F73" s="20"/>
      <c r="G73" s="21"/>
      <c r="H73" s="21"/>
      <c r="I73" s="20"/>
      <c r="J73" s="20"/>
      <c r="K73" s="20"/>
    </row>
    <row r="74" spans="1:12" ht="15.75" customHeight="1" x14ac:dyDescent="0.25">
      <c r="A74" s="24"/>
      <c r="B74" s="20"/>
      <c r="C74" s="60"/>
      <c r="D74" s="60"/>
      <c r="E74" s="60"/>
      <c r="F74" s="61"/>
      <c r="G74" s="44"/>
      <c r="H74" s="21"/>
      <c r="I74" s="21"/>
      <c r="J74" s="20"/>
      <c r="K74" s="20"/>
      <c r="L74" s="20"/>
    </row>
    <row r="75" spans="1:12" ht="36.75" customHeight="1" x14ac:dyDescent="0.25">
      <c r="A75" s="111" t="s">
        <v>229</v>
      </c>
      <c r="B75" s="29" t="s">
        <v>230</v>
      </c>
      <c r="C75" s="29" t="s">
        <v>231</v>
      </c>
      <c r="D75" s="29" t="s">
        <v>413</v>
      </c>
      <c r="E75" s="29" t="s">
        <v>232</v>
      </c>
      <c r="F75" s="29" t="s">
        <v>233</v>
      </c>
      <c r="G75" s="65"/>
      <c r="H75" s="66"/>
      <c r="I75" s="66"/>
      <c r="J75" s="20"/>
      <c r="K75" s="20"/>
      <c r="L75" s="20"/>
    </row>
    <row r="76" spans="1:12" ht="15.75" customHeight="1" x14ac:dyDescent="0.25">
      <c r="A76" s="103" t="s">
        <v>104</v>
      </c>
      <c r="B76" s="40"/>
      <c r="C76" s="40"/>
      <c r="D76" s="40"/>
      <c r="E76" s="40"/>
      <c r="F76" s="40"/>
      <c r="G76" s="65"/>
      <c r="H76" s="66"/>
      <c r="I76" s="66"/>
      <c r="J76" s="20"/>
      <c r="K76" s="20"/>
      <c r="L76" s="20"/>
    </row>
    <row r="77" spans="1:12" ht="15.75" customHeight="1" x14ac:dyDescent="0.25">
      <c r="A77" s="40" t="s">
        <v>565</v>
      </c>
      <c r="B77" s="32" t="s">
        <v>234</v>
      </c>
      <c r="C77" s="92">
        <v>105</v>
      </c>
      <c r="D77" s="293" t="s">
        <v>414</v>
      </c>
      <c r="E77" s="68">
        <v>1000000</v>
      </c>
      <c r="F77" s="68">
        <v>105000000</v>
      </c>
      <c r="G77" s="179"/>
      <c r="H77" s="66"/>
      <c r="I77" s="66"/>
      <c r="J77" s="20"/>
      <c r="K77" s="20"/>
      <c r="L77" s="20"/>
    </row>
    <row r="78" spans="1:12" ht="15.75" customHeight="1" x14ac:dyDescent="0.25">
      <c r="A78" s="40" t="s">
        <v>566</v>
      </c>
      <c r="B78" s="32" t="s">
        <v>234</v>
      </c>
      <c r="C78" s="92">
        <v>300</v>
      </c>
      <c r="D78" s="42" t="s">
        <v>414</v>
      </c>
      <c r="E78" s="68">
        <v>1000000</v>
      </c>
      <c r="F78" s="68">
        <v>300000000</v>
      </c>
      <c r="G78" s="179"/>
      <c r="H78" s="66"/>
      <c r="I78" s="66"/>
      <c r="J78" s="20"/>
      <c r="K78" s="20"/>
      <c r="L78" s="20"/>
    </row>
    <row r="79" spans="1:12" ht="15.75" customHeight="1" x14ac:dyDescent="0.25">
      <c r="A79" s="40" t="s">
        <v>533</v>
      </c>
      <c r="B79" s="32" t="s">
        <v>234</v>
      </c>
      <c r="C79" s="92">
        <v>65</v>
      </c>
      <c r="D79" s="292" t="s">
        <v>351</v>
      </c>
      <c r="E79" s="291">
        <v>1000</v>
      </c>
      <c r="F79" s="68">
        <v>479558300</v>
      </c>
      <c r="G79" s="179"/>
      <c r="H79" s="66"/>
      <c r="I79" s="66"/>
      <c r="J79" s="20"/>
      <c r="K79" s="20"/>
      <c r="L79" s="20"/>
    </row>
    <row r="80" spans="1:12" ht="15.75" customHeight="1" x14ac:dyDescent="0.25">
      <c r="A80" s="40" t="s">
        <v>564</v>
      </c>
      <c r="B80" s="32" t="s">
        <v>234</v>
      </c>
      <c r="C80" s="92">
        <v>30</v>
      </c>
      <c r="D80" s="292" t="s">
        <v>351</v>
      </c>
      <c r="E80" s="291">
        <v>1000</v>
      </c>
      <c r="F80" s="68">
        <v>221334600</v>
      </c>
      <c r="G80" s="179"/>
      <c r="H80" s="66"/>
      <c r="I80" s="66"/>
      <c r="J80" s="20"/>
      <c r="K80" s="20"/>
      <c r="L80" s="20"/>
    </row>
    <row r="81" spans="1:12" ht="15.75" customHeight="1" x14ac:dyDescent="0.25">
      <c r="A81" s="40" t="s">
        <v>508</v>
      </c>
      <c r="B81" s="290" t="s">
        <v>352</v>
      </c>
      <c r="C81" s="92">
        <v>1369.5</v>
      </c>
      <c r="D81" s="292" t="s">
        <v>509</v>
      </c>
      <c r="E81" s="68">
        <v>1000000</v>
      </c>
      <c r="F81" s="68">
        <v>1369500000</v>
      </c>
      <c r="G81" s="175"/>
      <c r="H81" s="175"/>
      <c r="I81" s="66"/>
      <c r="J81" s="20"/>
      <c r="K81" s="20"/>
      <c r="L81" s="20"/>
    </row>
    <row r="82" spans="1:12" ht="15.75" customHeight="1" x14ac:dyDescent="0.25">
      <c r="A82" s="40" t="s">
        <v>399</v>
      </c>
      <c r="B82" s="290" t="s">
        <v>352</v>
      </c>
      <c r="C82" s="92">
        <v>2606</v>
      </c>
      <c r="D82" s="42" t="s">
        <v>414</v>
      </c>
      <c r="E82" s="68">
        <v>1000000</v>
      </c>
      <c r="F82" s="68">
        <v>2606000000</v>
      </c>
      <c r="G82" s="179"/>
      <c r="H82" s="66"/>
      <c r="I82" s="66"/>
      <c r="J82" s="20"/>
      <c r="K82" s="20"/>
      <c r="L82" s="20"/>
    </row>
    <row r="83" spans="1:12" ht="15.75" customHeight="1" x14ac:dyDescent="0.25">
      <c r="A83" s="40" t="s">
        <v>527</v>
      </c>
      <c r="B83" s="32" t="s">
        <v>352</v>
      </c>
      <c r="C83" s="92">
        <v>9</v>
      </c>
      <c r="D83" s="42" t="s">
        <v>414</v>
      </c>
      <c r="E83" s="68">
        <v>1000000</v>
      </c>
      <c r="F83" s="68">
        <v>9000000</v>
      </c>
      <c r="G83" s="65"/>
      <c r="H83" s="66"/>
      <c r="I83" s="66"/>
      <c r="J83" s="20"/>
      <c r="K83" s="20"/>
      <c r="L83" s="20"/>
    </row>
    <row r="84" spans="1:12" ht="15.75" customHeight="1" x14ac:dyDescent="0.25">
      <c r="A84" s="103" t="s">
        <v>528</v>
      </c>
      <c r="B84" s="40"/>
      <c r="C84" s="40"/>
      <c r="D84" s="40"/>
      <c r="E84" s="42"/>
      <c r="F84" s="69">
        <v>5090392900</v>
      </c>
      <c r="G84" s="65"/>
      <c r="H84" s="65"/>
      <c r="I84" s="66"/>
      <c r="J84" s="20"/>
      <c r="K84" s="20"/>
      <c r="L84" s="20"/>
    </row>
    <row r="85" spans="1:12" ht="15.75" customHeight="1" x14ac:dyDescent="0.25">
      <c r="A85" s="103" t="s">
        <v>446</v>
      </c>
      <c r="B85" s="40"/>
      <c r="C85" s="40"/>
      <c r="D85" s="40"/>
      <c r="E85" s="42"/>
      <c r="F85" s="69">
        <v>5399605953</v>
      </c>
      <c r="G85" s="65"/>
      <c r="H85" s="65"/>
      <c r="I85" s="65"/>
      <c r="J85" s="20"/>
      <c r="K85" s="20"/>
      <c r="L85" s="20"/>
    </row>
    <row r="86" spans="1:12" ht="15.75" customHeight="1" x14ac:dyDescent="0.25">
      <c r="A86" s="24"/>
      <c r="B86" s="20"/>
      <c r="C86" s="20"/>
      <c r="D86" s="20"/>
      <c r="E86" s="60"/>
      <c r="F86" s="49"/>
      <c r="G86" s="65"/>
      <c r="H86" s="66"/>
      <c r="I86" s="66"/>
      <c r="J86" s="20"/>
      <c r="K86" s="20"/>
      <c r="L86" s="20"/>
    </row>
    <row r="87" spans="1:12" ht="15.75" customHeight="1" x14ac:dyDescent="0.25">
      <c r="A87" s="111" t="s">
        <v>229</v>
      </c>
      <c r="B87" s="29" t="s">
        <v>230</v>
      </c>
      <c r="C87" s="29" t="s">
        <v>231</v>
      </c>
      <c r="D87" s="29" t="s">
        <v>413</v>
      </c>
      <c r="E87" s="29" t="s">
        <v>232</v>
      </c>
      <c r="F87" s="29" t="s">
        <v>233</v>
      </c>
      <c r="G87" s="65"/>
      <c r="H87" s="66"/>
      <c r="I87" s="66"/>
      <c r="J87" s="20"/>
      <c r="K87" s="20"/>
      <c r="L87" s="20"/>
    </row>
    <row r="88" spans="1:12" ht="15.75" customHeight="1" x14ac:dyDescent="0.25">
      <c r="A88" s="103" t="s">
        <v>529</v>
      </c>
      <c r="B88" s="40"/>
      <c r="C88" s="40"/>
      <c r="D88" s="40"/>
      <c r="E88" s="40"/>
      <c r="F88" s="40"/>
      <c r="G88" s="65"/>
      <c r="H88" s="66"/>
      <c r="I88" s="66"/>
      <c r="J88" s="20"/>
      <c r="K88" s="20"/>
      <c r="L88" s="20"/>
    </row>
    <row r="89" spans="1:12" ht="15.75" customHeight="1" x14ac:dyDescent="0.25">
      <c r="A89" s="40" t="s">
        <v>477</v>
      </c>
      <c r="B89" s="32" t="s">
        <v>234</v>
      </c>
      <c r="C89" s="92">
        <v>726.35900000000004</v>
      </c>
      <c r="D89" s="293" t="s">
        <v>414</v>
      </c>
      <c r="E89" s="68">
        <v>1000000</v>
      </c>
      <c r="F89" s="68">
        <v>726359000</v>
      </c>
      <c r="G89" s="65"/>
      <c r="H89" s="66"/>
      <c r="I89" s="66"/>
      <c r="J89" s="20"/>
      <c r="K89" s="20"/>
      <c r="L89" s="20"/>
    </row>
    <row r="90" spans="1:12" ht="15.75" customHeight="1" x14ac:dyDescent="0.25">
      <c r="A90" s="103" t="s">
        <v>530</v>
      </c>
      <c r="B90" s="40"/>
      <c r="C90" s="40"/>
      <c r="D90" s="40"/>
      <c r="E90" s="42"/>
      <c r="F90" s="69">
        <v>726359000</v>
      </c>
      <c r="G90" s="65"/>
      <c r="H90" s="66"/>
      <c r="I90" s="66"/>
      <c r="J90" s="20"/>
      <c r="K90" s="20"/>
      <c r="L90" s="20"/>
    </row>
    <row r="91" spans="1:12" ht="15.75" customHeight="1" x14ac:dyDescent="0.25">
      <c r="A91" s="103" t="s">
        <v>446</v>
      </c>
      <c r="B91" s="40"/>
      <c r="C91" s="40"/>
      <c r="D91" s="40"/>
      <c r="E91" s="42"/>
      <c r="F91" s="69">
        <v>727359000</v>
      </c>
      <c r="G91" s="65"/>
      <c r="H91" s="66"/>
      <c r="I91" s="66"/>
      <c r="J91" s="20"/>
      <c r="K91" s="20"/>
      <c r="L91" s="20"/>
    </row>
    <row r="92" spans="1:12" ht="15.75" customHeight="1" x14ac:dyDescent="0.25">
      <c r="A92" s="24"/>
      <c r="B92" s="20"/>
      <c r="C92" s="20"/>
      <c r="D92" s="60"/>
      <c r="E92" s="49"/>
      <c r="F92" s="65"/>
      <c r="G92" s="66"/>
      <c r="H92" s="66"/>
      <c r="I92" s="20"/>
      <c r="J92" s="20"/>
      <c r="K92" s="20"/>
    </row>
    <row r="93" spans="1:12" ht="15.75" customHeight="1" x14ac:dyDescent="0.25">
      <c r="A93" s="348"/>
      <c r="B93" s="128"/>
      <c r="C93" s="128"/>
      <c r="D93" s="20"/>
      <c r="E93" s="49"/>
      <c r="F93" s="65"/>
      <c r="G93" s="66"/>
      <c r="H93" s="66"/>
      <c r="I93" s="20"/>
      <c r="J93" s="20"/>
      <c r="K93" s="20"/>
    </row>
    <row r="94" spans="1:12" ht="32.25" customHeight="1" x14ac:dyDescent="0.25">
      <c r="A94" s="347" t="s">
        <v>431</v>
      </c>
      <c r="B94" s="63" t="s">
        <v>274</v>
      </c>
      <c r="C94" s="63" t="s">
        <v>374</v>
      </c>
      <c r="D94" s="63" t="s">
        <v>275</v>
      </c>
      <c r="E94" s="49"/>
      <c r="F94" s="65"/>
      <c r="G94" s="66"/>
      <c r="H94" s="66"/>
      <c r="I94" s="20"/>
      <c r="J94" s="20"/>
      <c r="K94" s="20"/>
    </row>
    <row r="95" spans="1:12" ht="15.75" customHeight="1" x14ac:dyDescent="0.25">
      <c r="A95" s="124" t="s">
        <v>447</v>
      </c>
      <c r="B95" s="70">
        <v>200000000</v>
      </c>
      <c r="C95" s="70">
        <v>802000000</v>
      </c>
      <c r="D95" s="70">
        <v>1002000000</v>
      </c>
      <c r="E95" s="64"/>
      <c r="F95" s="65"/>
      <c r="G95" s="66"/>
      <c r="H95" s="66"/>
      <c r="I95" s="20"/>
      <c r="J95" s="20"/>
      <c r="K95" s="20"/>
    </row>
    <row r="96" spans="1:12" ht="15.75" customHeight="1" x14ac:dyDescent="0.25">
      <c r="A96" s="124" t="s">
        <v>448</v>
      </c>
      <c r="B96" s="70">
        <v>200000000</v>
      </c>
      <c r="C96" s="70">
        <v>802000000</v>
      </c>
      <c r="D96" s="70">
        <v>1002000000</v>
      </c>
      <c r="E96" s="44"/>
      <c r="F96" s="20"/>
      <c r="G96" s="21"/>
      <c r="H96" s="21"/>
      <c r="I96" s="20"/>
      <c r="J96" s="20"/>
      <c r="K96" s="20"/>
    </row>
    <row r="97" spans="1:11" ht="15.75" customHeight="1" x14ac:dyDescent="0.25">
      <c r="A97" s="162"/>
      <c r="B97" s="163"/>
      <c r="C97" s="163"/>
      <c r="D97" s="163"/>
      <c r="E97" s="44"/>
      <c r="F97" s="44"/>
      <c r="G97" s="21"/>
      <c r="H97" s="21"/>
      <c r="I97" s="20"/>
      <c r="J97" s="20"/>
      <c r="K97" s="20"/>
    </row>
    <row r="98" spans="1:11" ht="15.75" customHeight="1" x14ac:dyDescent="0.25">
      <c r="A98" s="24" t="s">
        <v>353</v>
      </c>
      <c r="B98" s="20"/>
      <c r="C98" s="20"/>
      <c r="D98" s="20"/>
      <c r="E98" s="20"/>
      <c r="F98" s="20"/>
      <c r="G98" s="21"/>
      <c r="H98" s="21"/>
      <c r="I98" s="20"/>
      <c r="J98" s="20"/>
      <c r="K98" s="20"/>
    </row>
    <row r="99" spans="1:11" ht="13.5" customHeight="1" x14ac:dyDescent="0.25">
      <c r="A99" s="24"/>
      <c r="B99" s="20"/>
      <c r="C99" s="20"/>
      <c r="D99" s="20"/>
      <c r="E99" s="20"/>
      <c r="F99" s="20"/>
      <c r="G99" s="21"/>
      <c r="H99" s="21"/>
      <c r="I99" s="20"/>
      <c r="J99" s="20"/>
      <c r="K99" s="20"/>
    </row>
    <row r="100" spans="1:11" ht="15.75" customHeight="1" x14ac:dyDescent="0.25">
      <c r="A100" s="532" t="s">
        <v>131</v>
      </c>
      <c r="B100" s="74" t="s">
        <v>139</v>
      </c>
      <c r="C100" s="74" t="s">
        <v>140</v>
      </c>
      <c r="D100" s="181"/>
      <c r="E100" s="20"/>
      <c r="G100" s="21"/>
      <c r="H100" s="21"/>
      <c r="I100" s="20"/>
      <c r="J100" s="20"/>
      <c r="K100" s="20"/>
    </row>
    <row r="101" spans="1:11" ht="15.75" customHeight="1" x14ac:dyDescent="0.25">
      <c r="A101" s="532"/>
      <c r="B101" s="164">
        <v>45382</v>
      </c>
      <c r="C101" s="164">
        <v>45291</v>
      </c>
      <c r="D101" s="20"/>
      <c r="E101" s="20"/>
      <c r="F101" s="20"/>
      <c r="G101" s="21"/>
      <c r="H101" s="21"/>
      <c r="I101" s="20"/>
      <c r="J101" s="20"/>
      <c r="K101" s="20"/>
    </row>
    <row r="102" spans="1:11" ht="15.75" customHeight="1" x14ac:dyDescent="0.25">
      <c r="A102" s="296" t="s">
        <v>467</v>
      </c>
      <c r="B102" s="71">
        <v>133105574</v>
      </c>
      <c r="C102" s="165">
        <v>410317919</v>
      </c>
      <c r="D102" s="44"/>
      <c r="E102" s="20"/>
      <c r="G102" s="21"/>
      <c r="H102" s="21"/>
      <c r="I102" s="20"/>
      <c r="J102" s="20"/>
      <c r="K102" s="20"/>
    </row>
    <row r="103" spans="1:11" ht="15.75" customHeight="1" x14ac:dyDescent="0.25">
      <c r="A103" s="296" t="s">
        <v>468</v>
      </c>
      <c r="B103" s="71">
        <v>6216428</v>
      </c>
      <c r="C103" s="165">
        <v>822450349</v>
      </c>
      <c r="D103" s="44"/>
      <c r="E103" s="20"/>
      <c r="F103" s="20"/>
      <c r="G103" s="21"/>
      <c r="H103" s="21"/>
      <c r="I103" s="20"/>
      <c r="J103" s="20"/>
      <c r="K103" s="20"/>
    </row>
    <row r="104" spans="1:11" ht="15.75" customHeight="1" x14ac:dyDescent="0.25">
      <c r="A104" s="296" t="s">
        <v>20</v>
      </c>
      <c r="B104" s="71">
        <v>5062979293</v>
      </c>
      <c r="C104" s="165">
        <v>4659269714</v>
      </c>
      <c r="D104" s="44"/>
      <c r="E104" s="20"/>
      <c r="F104" s="20"/>
      <c r="G104" s="21"/>
      <c r="H104" s="21"/>
      <c r="I104" s="20"/>
      <c r="J104" s="20"/>
      <c r="K104" s="20"/>
    </row>
    <row r="105" spans="1:11" ht="15.75" customHeight="1" x14ac:dyDescent="0.25">
      <c r="A105" s="112" t="s">
        <v>397</v>
      </c>
      <c r="B105" s="73">
        <v>5202301295</v>
      </c>
      <c r="C105" s="166">
        <v>5892037982</v>
      </c>
      <c r="D105" s="44"/>
      <c r="E105" s="44"/>
      <c r="F105" s="85"/>
      <c r="G105" s="21"/>
      <c r="H105" s="21"/>
      <c r="I105" s="20"/>
      <c r="J105" s="20"/>
      <c r="K105" s="20"/>
    </row>
    <row r="106" spans="1:11" ht="15.75" customHeight="1" x14ac:dyDescent="0.25">
      <c r="A106" s="24"/>
      <c r="B106" s="20"/>
      <c r="C106" s="20"/>
      <c r="D106" s="20"/>
      <c r="E106" s="20"/>
      <c r="F106" s="20"/>
      <c r="G106" s="21"/>
      <c r="H106" s="21"/>
      <c r="I106" s="20"/>
      <c r="J106" s="20"/>
      <c r="K106" s="20"/>
    </row>
    <row r="107" spans="1:11" ht="15.75" customHeight="1" x14ac:dyDescent="0.25">
      <c r="A107" s="24" t="s">
        <v>434</v>
      </c>
      <c r="B107" s="20"/>
      <c r="C107" s="20"/>
      <c r="D107" s="20"/>
      <c r="E107" s="20"/>
      <c r="F107" s="20"/>
      <c r="G107" s="21"/>
      <c r="H107" s="21"/>
      <c r="I107" s="20"/>
      <c r="J107" s="20"/>
      <c r="K107" s="20"/>
    </row>
    <row r="108" spans="1:11" ht="15.75" customHeight="1" x14ac:dyDescent="0.25">
      <c r="A108" s="532" t="s">
        <v>511</v>
      </c>
      <c r="B108" s="74" t="s">
        <v>139</v>
      </c>
      <c r="C108" s="74" t="s">
        <v>140</v>
      </c>
      <c r="D108" s="181"/>
      <c r="E108" s="181"/>
      <c r="F108" s="20"/>
      <c r="G108" s="21"/>
      <c r="H108" s="21"/>
      <c r="I108" s="20"/>
      <c r="J108" s="20"/>
      <c r="K108" s="20"/>
    </row>
    <row r="109" spans="1:11" ht="15.75" customHeight="1" x14ac:dyDescent="0.25">
      <c r="A109" s="532"/>
      <c r="B109" s="164">
        <v>45382</v>
      </c>
      <c r="C109" s="164">
        <v>45291</v>
      </c>
      <c r="D109" s="20"/>
      <c r="E109" s="20"/>
      <c r="F109" s="20"/>
      <c r="G109" s="21"/>
      <c r="H109" s="21"/>
      <c r="I109" s="20"/>
      <c r="J109" s="20"/>
      <c r="K109" s="20"/>
    </row>
    <row r="110" spans="1:11" customFormat="1" ht="15.75" customHeight="1" x14ac:dyDescent="0.25">
      <c r="A110" s="334" t="s">
        <v>469</v>
      </c>
      <c r="B110" s="294">
        <v>214796826</v>
      </c>
      <c r="C110" s="294">
        <v>189800891</v>
      </c>
      <c r="D110" s="188"/>
      <c r="E110" s="188"/>
      <c r="F110" s="188"/>
      <c r="G110" s="187"/>
      <c r="H110" s="187"/>
      <c r="I110" s="188"/>
      <c r="J110" s="188"/>
      <c r="K110" s="188"/>
    </row>
    <row r="111" spans="1:11" customFormat="1" ht="15.75" customHeight="1" x14ac:dyDescent="0.25">
      <c r="A111" s="334" t="s">
        <v>470</v>
      </c>
      <c r="B111" s="294">
        <v>26139975</v>
      </c>
      <c r="C111" s="294">
        <v>3006309</v>
      </c>
      <c r="D111" s="188"/>
      <c r="E111" s="188"/>
      <c r="F111" s="188"/>
      <c r="G111" s="187"/>
      <c r="H111" s="187"/>
      <c r="I111" s="188"/>
      <c r="J111" s="188"/>
      <c r="K111" s="188"/>
    </row>
    <row r="112" spans="1:11" customFormat="1" ht="15.75" customHeight="1" x14ac:dyDescent="0.25">
      <c r="A112" s="334" t="s">
        <v>471</v>
      </c>
      <c r="B112" s="294">
        <v>10290144</v>
      </c>
      <c r="C112" s="294">
        <v>10290144</v>
      </c>
      <c r="D112" s="188"/>
      <c r="E112" s="188"/>
      <c r="F112" s="188"/>
      <c r="G112" s="187"/>
      <c r="H112" s="187"/>
      <c r="I112" s="188"/>
      <c r="J112" s="188"/>
      <c r="K112" s="188"/>
    </row>
    <row r="113" spans="1:13" customFormat="1" ht="15.75" customHeight="1" x14ac:dyDescent="0.25">
      <c r="A113" s="334" t="s">
        <v>479</v>
      </c>
      <c r="B113" s="294">
        <v>0</v>
      </c>
      <c r="C113" s="294">
        <v>0</v>
      </c>
      <c r="D113" s="188"/>
      <c r="E113" s="188"/>
      <c r="F113" s="188"/>
      <c r="G113" s="187"/>
      <c r="H113" s="187"/>
      <c r="I113" s="188"/>
      <c r="J113" s="188"/>
      <c r="K113" s="188"/>
    </row>
    <row r="114" spans="1:13" customFormat="1" ht="15.75" customHeight="1" x14ac:dyDescent="0.25">
      <c r="A114" s="334" t="s">
        <v>551</v>
      </c>
      <c r="B114" s="294">
        <v>9986600</v>
      </c>
      <c r="C114" s="294">
        <v>9986600</v>
      </c>
      <c r="D114" s="188"/>
      <c r="E114" s="188"/>
      <c r="F114" s="188"/>
      <c r="G114" s="187"/>
      <c r="H114" s="187"/>
      <c r="I114" s="188"/>
      <c r="J114" s="188"/>
      <c r="K114" s="188"/>
    </row>
    <row r="115" spans="1:13" ht="15.75" customHeight="1" x14ac:dyDescent="0.25">
      <c r="A115" s="110" t="s">
        <v>436</v>
      </c>
      <c r="B115" s="73">
        <v>261213545</v>
      </c>
      <c r="C115" s="73">
        <v>213083944</v>
      </c>
      <c r="D115" s="44"/>
      <c r="E115" s="44"/>
      <c r="F115" s="20"/>
      <c r="G115" s="21"/>
      <c r="H115" s="21"/>
      <c r="I115" s="20"/>
      <c r="J115" s="20"/>
      <c r="K115" s="20"/>
    </row>
    <row r="116" spans="1:13" ht="15.75" customHeight="1" x14ac:dyDescent="0.25">
      <c r="A116" s="112" t="s">
        <v>435</v>
      </c>
      <c r="B116" s="73">
        <v>5463514840</v>
      </c>
      <c r="C116" s="73">
        <v>6105121926</v>
      </c>
      <c r="D116" s="44"/>
      <c r="E116" s="44"/>
      <c r="F116" s="20"/>
      <c r="G116" s="21"/>
      <c r="H116" s="21"/>
      <c r="I116" s="20"/>
      <c r="J116" s="20"/>
      <c r="K116" s="20"/>
    </row>
    <row r="117" spans="1:13" ht="15.75" customHeight="1" x14ac:dyDescent="0.25">
      <c r="A117" s="102"/>
      <c r="B117" s="20"/>
      <c r="C117" s="20"/>
      <c r="D117" s="44"/>
      <c r="E117" s="20"/>
      <c r="F117" s="20"/>
      <c r="G117" s="21"/>
      <c r="H117" s="21"/>
      <c r="I117" s="20"/>
      <c r="J117" s="20"/>
      <c r="K117" s="20"/>
    </row>
    <row r="118" spans="1:13" ht="15.75" customHeight="1" x14ac:dyDescent="0.25">
      <c r="A118" s="24" t="s">
        <v>144</v>
      </c>
      <c r="B118" s="20"/>
      <c r="C118" s="20"/>
      <c r="D118" s="20"/>
      <c r="E118" s="20"/>
      <c r="F118" s="20"/>
      <c r="G118" s="21"/>
      <c r="H118" s="21"/>
      <c r="I118" s="20"/>
      <c r="J118" s="20"/>
      <c r="K118" s="20"/>
    </row>
    <row r="119" spans="1:13" ht="15.75" customHeight="1" x14ac:dyDescent="0.25">
      <c r="A119" s="24"/>
      <c r="B119" s="20"/>
      <c r="C119" s="20"/>
      <c r="D119" s="20"/>
      <c r="E119" s="20"/>
      <c r="F119" s="20"/>
      <c r="G119" s="21"/>
      <c r="H119" s="21"/>
      <c r="I119" s="20"/>
      <c r="J119" s="20"/>
      <c r="K119" s="20"/>
    </row>
    <row r="120" spans="1:13" ht="15.75" customHeight="1" x14ac:dyDescent="0.25">
      <c r="A120" s="528" t="s">
        <v>235</v>
      </c>
      <c r="B120" s="519" t="s">
        <v>236</v>
      </c>
      <c r="C120" s="520"/>
      <c r="D120" s="520"/>
      <c r="E120" s="520"/>
      <c r="F120" s="521"/>
      <c r="G120" s="530" t="s">
        <v>237</v>
      </c>
      <c r="H120" s="530"/>
      <c r="I120" s="530"/>
      <c r="J120" s="530"/>
      <c r="K120" s="530"/>
    </row>
    <row r="121" spans="1:13" s="131" customFormat="1" ht="44.25" customHeight="1" x14ac:dyDescent="0.25">
      <c r="A121" s="529"/>
      <c r="B121" s="30" t="s">
        <v>238</v>
      </c>
      <c r="C121" s="30" t="s">
        <v>239</v>
      </c>
      <c r="D121" s="30" t="s">
        <v>240</v>
      </c>
      <c r="E121" s="75" t="s">
        <v>250</v>
      </c>
      <c r="F121" s="75" t="s">
        <v>241</v>
      </c>
      <c r="G121" s="30" t="s">
        <v>242</v>
      </c>
      <c r="H121" s="30" t="s">
        <v>239</v>
      </c>
      <c r="I121" s="30" t="s">
        <v>240</v>
      </c>
      <c r="J121" s="30" t="s">
        <v>243</v>
      </c>
      <c r="K121" s="30" t="s">
        <v>244</v>
      </c>
    </row>
    <row r="122" spans="1:13" ht="15.75" customHeight="1" x14ac:dyDescent="0.25">
      <c r="A122" s="103"/>
      <c r="B122" s="40"/>
      <c r="C122" s="40"/>
      <c r="D122" s="40"/>
      <c r="E122" s="76"/>
      <c r="F122" s="76"/>
      <c r="G122" s="40"/>
      <c r="H122" s="40"/>
      <c r="I122" s="40"/>
      <c r="J122" s="40"/>
      <c r="K122" s="34"/>
    </row>
    <row r="123" spans="1:13" ht="15.75" customHeight="1" x14ac:dyDescent="0.25">
      <c r="A123" s="106" t="s">
        <v>439</v>
      </c>
      <c r="B123" s="34">
        <v>391265789</v>
      </c>
      <c r="C123" s="40"/>
      <c r="D123" s="298">
        <v>0</v>
      </c>
      <c r="E123" s="298"/>
      <c r="F123" s="76">
        <f>SUM(B123:E123)</f>
        <v>391265789</v>
      </c>
      <c r="G123" s="298">
        <v>70427842</v>
      </c>
      <c r="H123" s="40"/>
      <c r="I123" s="40"/>
      <c r="J123" s="298">
        <v>88034803</v>
      </c>
      <c r="K123" s="298">
        <f>F123-J123</f>
        <v>303230986</v>
      </c>
      <c r="L123" s="332"/>
    </row>
    <row r="124" spans="1:13" ht="15.75" customHeight="1" x14ac:dyDescent="0.25">
      <c r="A124" s="103"/>
      <c r="B124" s="78"/>
      <c r="C124" s="79"/>
      <c r="D124" s="79"/>
      <c r="E124" s="80"/>
      <c r="F124" s="76">
        <v>0</v>
      </c>
      <c r="G124" s="40"/>
      <c r="H124" s="40"/>
      <c r="I124" s="40"/>
      <c r="J124" s="40"/>
      <c r="K124" s="34"/>
    </row>
    <row r="125" spans="1:13" ht="15.75" customHeight="1" x14ac:dyDescent="0.25">
      <c r="A125" s="103" t="s">
        <v>449</v>
      </c>
      <c r="B125" s="69">
        <f t="shared" ref="B125:E125" si="0">B123</f>
        <v>391265789</v>
      </c>
      <c r="C125" s="69">
        <f t="shared" si="0"/>
        <v>0</v>
      </c>
      <c r="D125" s="69">
        <f t="shared" si="0"/>
        <v>0</v>
      </c>
      <c r="E125" s="69">
        <f t="shared" si="0"/>
        <v>0</v>
      </c>
      <c r="F125" s="69">
        <f t="shared" ref="F125:J125" si="1">F123</f>
        <v>391265789</v>
      </c>
      <c r="G125" s="69">
        <f t="shared" si="1"/>
        <v>70427842</v>
      </c>
      <c r="H125" s="69">
        <f t="shared" si="1"/>
        <v>0</v>
      </c>
      <c r="I125" s="69">
        <f t="shared" si="1"/>
        <v>0</v>
      </c>
      <c r="J125" s="69">
        <f t="shared" si="1"/>
        <v>88034803</v>
      </c>
      <c r="K125" s="69">
        <f>K123</f>
        <v>303230986</v>
      </c>
      <c r="L125" s="295">
        <f>K125-BALANCE!C65</f>
        <v>0</v>
      </c>
      <c r="M125" s="295"/>
    </row>
    <row r="126" spans="1:13" ht="15.75" customHeight="1" x14ac:dyDescent="0.25">
      <c r="A126" s="103" t="s">
        <v>450</v>
      </c>
      <c r="B126" s="81">
        <v>2894727273</v>
      </c>
      <c r="C126" s="82"/>
      <c r="D126" s="81">
        <v>2503461484</v>
      </c>
      <c r="E126" s="408">
        <v>70427842</v>
      </c>
      <c r="F126" s="408">
        <f>B126-D126+C126-E126</f>
        <v>320837947</v>
      </c>
      <c r="G126" s="67"/>
      <c r="H126" s="67"/>
      <c r="I126" s="67"/>
      <c r="J126" s="67"/>
      <c r="K126" s="167">
        <f>F126</f>
        <v>320837947</v>
      </c>
      <c r="L126" s="295">
        <f>K126-BALANCE!D65</f>
        <v>0</v>
      </c>
      <c r="M126" s="332"/>
    </row>
    <row r="127" spans="1:13" ht="15.75" customHeight="1" x14ac:dyDescent="0.25">
      <c r="A127" s="103"/>
      <c r="B127" s="40"/>
      <c r="C127" s="40"/>
      <c r="D127" s="40"/>
      <c r="E127" s="76"/>
      <c r="F127" s="76"/>
      <c r="G127" s="40"/>
      <c r="H127" s="40"/>
      <c r="I127" s="40"/>
      <c r="J127" s="40"/>
      <c r="K127" s="40"/>
    </row>
    <row r="128" spans="1:13" ht="15.75" customHeight="1" x14ac:dyDescent="0.25">
      <c r="A128" s="24"/>
      <c r="B128" s="20"/>
      <c r="C128" s="20"/>
      <c r="D128" s="44"/>
      <c r="E128" s="20"/>
      <c r="F128" s="20"/>
      <c r="G128" s="21"/>
      <c r="H128" s="21"/>
      <c r="I128" s="20"/>
      <c r="J128" s="20"/>
      <c r="K128" s="20"/>
    </row>
    <row r="129" spans="1:11" ht="15.75" customHeight="1" x14ac:dyDescent="0.25">
      <c r="A129" s="24"/>
      <c r="B129" s="20"/>
      <c r="C129" s="20"/>
      <c r="D129" s="20"/>
      <c r="E129" s="20"/>
      <c r="F129" s="20"/>
      <c r="G129" s="21"/>
      <c r="H129" s="21"/>
      <c r="I129" s="20"/>
      <c r="J129" s="20"/>
      <c r="K129" s="20"/>
    </row>
    <row r="130" spans="1:11" ht="15.75" customHeight="1" x14ac:dyDescent="0.25">
      <c r="A130" s="24" t="s">
        <v>145</v>
      </c>
      <c r="B130" s="20"/>
      <c r="C130" s="44"/>
      <c r="D130" s="20"/>
      <c r="E130" s="20"/>
      <c r="F130" s="20"/>
      <c r="G130" s="21"/>
      <c r="H130" s="21"/>
      <c r="I130" s="20"/>
      <c r="J130" s="20"/>
      <c r="K130" s="20"/>
    </row>
    <row r="131" spans="1:11" ht="15.75" customHeight="1" x14ac:dyDescent="0.25">
      <c r="A131" s="24"/>
      <c r="B131" s="20"/>
      <c r="C131" s="20"/>
      <c r="D131" s="20"/>
      <c r="E131" s="20"/>
      <c r="F131" s="20"/>
      <c r="G131" s="21"/>
      <c r="H131" s="21"/>
      <c r="I131" s="20"/>
      <c r="J131" s="20"/>
      <c r="K131" s="20"/>
    </row>
    <row r="132" spans="1:11" ht="15.75" customHeight="1" x14ac:dyDescent="0.25">
      <c r="A132" s="102" t="s">
        <v>432</v>
      </c>
      <c r="B132" s="20"/>
      <c r="C132" s="20"/>
      <c r="D132" s="20"/>
      <c r="E132" s="20"/>
      <c r="F132" s="20"/>
      <c r="G132" s="21"/>
      <c r="H132" s="21"/>
      <c r="I132" s="20"/>
      <c r="J132" s="20"/>
      <c r="K132" s="20"/>
    </row>
    <row r="133" spans="1:11" ht="15.75" customHeight="1" x14ac:dyDescent="0.25">
      <c r="A133" s="102"/>
      <c r="B133" s="20"/>
      <c r="C133" s="20"/>
      <c r="D133" s="20"/>
      <c r="E133" s="20"/>
      <c r="F133" s="20"/>
      <c r="G133" s="21"/>
      <c r="H133" s="21"/>
      <c r="I133" s="20"/>
      <c r="J133" s="20"/>
      <c r="K133" s="20"/>
    </row>
    <row r="134" spans="1:11" ht="15.75" customHeight="1" x14ac:dyDescent="0.25">
      <c r="A134" s="24" t="s">
        <v>146</v>
      </c>
      <c r="B134" s="20"/>
      <c r="C134" s="20"/>
      <c r="D134" s="20"/>
      <c r="E134" s="21"/>
      <c r="F134" s="21"/>
      <c r="G134" s="20"/>
      <c r="H134" s="20"/>
      <c r="I134" s="20"/>
    </row>
    <row r="135" spans="1:11" ht="15.75" customHeight="1" x14ac:dyDescent="0.25">
      <c r="A135" s="24"/>
      <c r="B135" s="20"/>
      <c r="C135" s="20"/>
      <c r="D135" s="20"/>
      <c r="E135" s="21"/>
      <c r="F135" s="21"/>
      <c r="G135" s="20"/>
      <c r="H135" s="20"/>
      <c r="I135" s="20"/>
    </row>
    <row r="136" spans="1:11" ht="15.75" customHeight="1" x14ac:dyDescent="0.25">
      <c r="A136" s="30" t="s">
        <v>131</v>
      </c>
      <c r="B136" s="30" t="s">
        <v>480</v>
      </c>
      <c r="C136" s="30" t="s">
        <v>481</v>
      </c>
      <c r="D136" s="30"/>
      <c r="E136" s="30"/>
      <c r="F136" s="21"/>
      <c r="G136" s="20"/>
      <c r="H136" s="20"/>
      <c r="I136" s="20"/>
    </row>
    <row r="137" spans="1:11" ht="15.75" customHeight="1" x14ac:dyDescent="0.25">
      <c r="A137" s="30"/>
      <c r="B137" s="30"/>
      <c r="C137" s="30" t="s">
        <v>482</v>
      </c>
      <c r="D137" s="30" t="s">
        <v>483</v>
      </c>
      <c r="E137" s="30" t="s">
        <v>484</v>
      </c>
      <c r="F137" s="21"/>
      <c r="G137" s="20"/>
      <c r="H137" s="20"/>
      <c r="I137" s="20"/>
    </row>
    <row r="138" spans="1:11" ht="15.75" customHeight="1" x14ac:dyDescent="0.25">
      <c r="A138" s="106" t="s">
        <v>487</v>
      </c>
      <c r="B138" s="409">
        <v>1250000000</v>
      </c>
      <c r="C138" s="298">
        <v>0</v>
      </c>
      <c r="D138" s="298">
        <v>-62294634</v>
      </c>
      <c r="E138" s="298">
        <v>1187705366</v>
      </c>
      <c r="F138" s="21"/>
      <c r="G138" s="44"/>
      <c r="H138" s="20"/>
      <c r="I138" s="20"/>
    </row>
    <row r="139" spans="1:11" ht="15.75" customHeight="1" x14ac:dyDescent="0.25">
      <c r="A139" s="339" t="s">
        <v>485</v>
      </c>
      <c r="B139" s="406">
        <v>1250000000</v>
      </c>
      <c r="C139" s="407">
        <v>0</v>
      </c>
      <c r="D139" s="407">
        <v>-62294634</v>
      </c>
      <c r="E139" s="407">
        <f>E138</f>
        <v>1187705366</v>
      </c>
      <c r="F139" s="21"/>
      <c r="G139" s="20"/>
      <c r="H139" s="20"/>
      <c r="I139" s="20"/>
    </row>
    <row r="140" spans="1:11" ht="15.75" customHeight="1" x14ac:dyDescent="0.25">
      <c r="A140" s="339" t="s">
        <v>486</v>
      </c>
      <c r="B140" s="406">
        <v>1250000000</v>
      </c>
      <c r="C140" s="407">
        <v>0</v>
      </c>
      <c r="D140" s="407">
        <v>0</v>
      </c>
      <c r="E140" s="407">
        <f>+B140</f>
        <v>1250000000</v>
      </c>
      <c r="F140" s="21"/>
      <c r="G140" s="20"/>
      <c r="H140" s="20"/>
      <c r="I140" s="20"/>
    </row>
    <row r="141" spans="1:11" ht="15.75" customHeight="1" x14ac:dyDescent="0.25">
      <c r="A141" s="102"/>
      <c r="B141" s="20"/>
      <c r="C141" s="20"/>
      <c r="D141" s="20"/>
      <c r="E141" s="21"/>
      <c r="F141" s="21"/>
      <c r="G141" s="20"/>
      <c r="H141" s="20"/>
      <c r="I141" s="20"/>
    </row>
    <row r="142" spans="1:11" ht="15.75" customHeight="1" x14ac:dyDescent="0.25">
      <c r="A142" s="102"/>
      <c r="B142" s="20"/>
      <c r="C142" s="20"/>
      <c r="D142" s="20"/>
      <c r="E142" s="21"/>
      <c r="F142" s="21"/>
      <c r="G142" s="20"/>
      <c r="H142" s="20"/>
      <c r="I142" s="20"/>
    </row>
    <row r="143" spans="1:11" ht="15.75" customHeight="1" x14ac:dyDescent="0.25">
      <c r="A143" s="24" t="s">
        <v>437</v>
      </c>
      <c r="B143" s="20"/>
      <c r="C143" s="20"/>
      <c r="D143" s="20"/>
      <c r="E143" s="20"/>
      <c r="F143" s="20"/>
      <c r="G143" s="21"/>
      <c r="H143" s="21"/>
      <c r="I143" s="20"/>
      <c r="J143" s="20"/>
      <c r="K143" s="20"/>
    </row>
    <row r="144" spans="1:11" ht="15.75" customHeight="1" x14ac:dyDescent="0.25">
      <c r="A144" s="24"/>
      <c r="B144" s="20"/>
      <c r="C144" s="20"/>
      <c r="D144" s="181"/>
      <c r="E144" s="181"/>
      <c r="F144" s="20"/>
      <c r="G144" s="21"/>
      <c r="H144" s="21"/>
      <c r="I144" s="20"/>
      <c r="J144" s="20"/>
      <c r="K144" s="20"/>
    </row>
    <row r="145" spans="1:11" ht="15.75" customHeight="1" x14ac:dyDescent="0.25">
      <c r="A145" s="539" t="s">
        <v>438</v>
      </c>
      <c r="B145" s="132" t="s">
        <v>139</v>
      </c>
      <c r="C145" s="132" t="s">
        <v>140</v>
      </c>
      <c r="D145" s="20"/>
      <c r="E145" s="20"/>
      <c r="F145" s="20"/>
      <c r="G145" s="21"/>
      <c r="H145" s="21"/>
      <c r="I145" s="20"/>
      <c r="J145" s="20"/>
      <c r="K145" s="20"/>
    </row>
    <row r="146" spans="1:11" ht="15.75" customHeight="1" x14ac:dyDescent="0.25">
      <c r="A146" s="540"/>
      <c r="B146" s="168">
        <v>45382</v>
      </c>
      <c r="C146" s="51">
        <v>45291</v>
      </c>
      <c r="D146" s="20"/>
      <c r="E146" s="20"/>
      <c r="F146" s="20"/>
      <c r="G146" s="21"/>
      <c r="H146" s="21"/>
      <c r="I146" s="20"/>
      <c r="J146" s="20"/>
      <c r="K146" s="20"/>
    </row>
    <row r="147" spans="1:11" ht="15.75" customHeight="1" x14ac:dyDescent="0.25">
      <c r="A147" s="110" t="s">
        <v>550</v>
      </c>
      <c r="B147" s="294">
        <v>236064793</v>
      </c>
      <c r="C147" s="57"/>
      <c r="D147" s="20"/>
      <c r="E147" s="20"/>
      <c r="F147" s="20"/>
      <c r="G147" s="21"/>
      <c r="H147" s="21"/>
      <c r="I147" s="20"/>
      <c r="J147" s="20"/>
      <c r="K147" s="20"/>
    </row>
    <row r="148" spans="1:11" ht="15.75" customHeight="1" x14ac:dyDescent="0.25">
      <c r="A148" s="110" t="s">
        <v>21</v>
      </c>
      <c r="B148" s="294">
        <v>81439659</v>
      </c>
      <c r="C148" s="57"/>
      <c r="D148" s="20"/>
      <c r="E148" s="20"/>
      <c r="F148" s="20"/>
      <c r="G148" s="21"/>
      <c r="H148" s="21"/>
      <c r="I148" s="20"/>
      <c r="J148" s="20"/>
      <c r="K148" s="20"/>
    </row>
    <row r="149" spans="1:11" ht="15.75" customHeight="1" x14ac:dyDescent="0.25">
      <c r="A149" s="110" t="s">
        <v>476</v>
      </c>
      <c r="B149" s="294">
        <v>544849352</v>
      </c>
      <c r="C149" s="294"/>
      <c r="D149" s="20"/>
      <c r="E149" s="20"/>
      <c r="F149" s="20"/>
      <c r="G149" s="21"/>
      <c r="H149" s="21"/>
      <c r="I149" s="20"/>
      <c r="J149" s="20"/>
      <c r="K149" s="20"/>
    </row>
    <row r="150" spans="1:11" ht="15.75" customHeight="1" x14ac:dyDescent="0.25">
      <c r="A150" s="110" t="s">
        <v>502</v>
      </c>
      <c r="B150" s="294">
        <v>518200</v>
      </c>
      <c r="C150" s="294">
        <f>BALANCE!D35</f>
        <v>38200</v>
      </c>
      <c r="D150" s="20"/>
      <c r="E150" s="20"/>
      <c r="F150" s="20"/>
      <c r="G150" s="21"/>
      <c r="H150" s="21"/>
      <c r="I150" s="20"/>
      <c r="J150" s="20"/>
      <c r="K150" s="20"/>
    </row>
    <row r="151" spans="1:11" ht="15.75" customHeight="1" x14ac:dyDescent="0.25">
      <c r="A151" s="110" t="s">
        <v>567</v>
      </c>
      <c r="B151" s="294">
        <v>129133393</v>
      </c>
      <c r="C151" s="57"/>
      <c r="D151" s="20"/>
      <c r="E151" s="20"/>
      <c r="F151" s="20"/>
      <c r="G151" s="21"/>
      <c r="H151" s="21"/>
      <c r="I151" s="20"/>
      <c r="J151" s="20"/>
      <c r="K151" s="20"/>
    </row>
    <row r="152" spans="1:11" s="2" customFormat="1" ht="15.75" customHeight="1" x14ac:dyDescent="0.25">
      <c r="A152" s="107" t="s">
        <v>451</v>
      </c>
      <c r="B152" s="54">
        <f>SUM(B147:B151)</f>
        <v>992005397</v>
      </c>
      <c r="C152" s="54">
        <f>SUM(C147:C151)</f>
        <v>38200</v>
      </c>
      <c r="D152" s="180"/>
      <c r="E152" s="180"/>
      <c r="F152" s="28"/>
      <c r="G152" s="84"/>
      <c r="H152" s="84"/>
      <c r="I152" s="28"/>
      <c r="J152" s="28"/>
      <c r="K152" s="28"/>
    </row>
    <row r="153" spans="1:11" ht="15.75" customHeight="1" x14ac:dyDescent="0.25">
      <c r="A153" s="113"/>
      <c r="B153" s="49"/>
      <c r="C153" s="49"/>
      <c r="D153" s="28"/>
      <c r="E153" s="28"/>
      <c r="F153" s="28"/>
      <c r="G153" s="84"/>
      <c r="H153" s="84"/>
      <c r="I153" s="28"/>
      <c r="J153" s="28"/>
      <c r="K153" s="28"/>
    </row>
    <row r="154" spans="1:11" ht="15.75" customHeight="1" x14ac:dyDescent="0.25">
      <c r="A154" s="24" t="s">
        <v>147</v>
      </c>
      <c r="B154" s="20"/>
      <c r="C154" s="20"/>
      <c r="D154" s="20"/>
      <c r="E154" s="20"/>
      <c r="F154" s="20"/>
      <c r="G154" s="21"/>
      <c r="H154" s="21"/>
      <c r="I154" s="20"/>
      <c r="J154" s="20"/>
      <c r="K154" s="20"/>
    </row>
    <row r="155" spans="1:11" ht="15.75" customHeight="1" x14ac:dyDescent="0.25">
      <c r="A155" s="24"/>
      <c r="B155" s="20"/>
      <c r="C155" s="20"/>
      <c r="D155" s="20"/>
      <c r="E155" s="20"/>
      <c r="F155" s="20"/>
      <c r="G155" s="21"/>
      <c r="H155" s="21"/>
      <c r="I155" s="20"/>
      <c r="J155" s="20"/>
      <c r="K155" s="20"/>
    </row>
    <row r="156" spans="1:11" ht="15.75" customHeight="1" x14ac:dyDescent="0.25">
      <c r="A156" s="102" t="s">
        <v>432</v>
      </c>
      <c r="B156" s="20"/>
      <c r="C156" s="20"/>
      <c r="D156" s="20"/>
      <c r="E156" s="20"/>
      <c r="F156" s="20"/>
      <c r="G156" s="21"/>
      <c r="H156" s="21"/>
      <c r="I156" s="20"/>
      <c r="J156" s="20"/>
      <c r="K156" s="20"/>
    </row>
    <row r="157" spans="1:11" ht="15.75" customHeight="1" x14ac:dyDescent="0.25">
      <c r="A157" s="102"/>
      <c r="B157" s="20"/>
      <c r="C157" s="20"/>
      <c r="D157" s="20"/>
      <c r="E157" s="20"/>
      <c r="F157" s="20"/>
      <c r="G157" s="21"/>
      <c r="H157" s="21"/>
      <c r="I157" s="20"/>
      <c r="J157" s="20"/>
      <c r="K157" s="20"/>
    </row>
    <row r="158" spans="1:11" ht="15.75" customHeight="1" x14ac:dyDescent="0.25">
      <c r="A158" s="24" t="s">
        <v>415</v>
      </c>
      <c r="B158" s="20"/>
      <c r="C158" s="20"/>
      <c r="D158" s="20"/>
      <c r="E158" s="20"/>
      <c r="F158" s="20"/>
      <c r="G158" s="21"/>
      <c r="H158" s="21"/>
      <c r="I158" s="20"/>
      <c r="J158" s="20"/>
      <c r="K158" s="20"/>
    </row>
    <row r="159" spans="1:11" ht="15.75" customHeight="1" x14ac:dyDescent="0.25">
      <c r="A159" s="24"/>
      <c r="B159" s="20"/>
      <c r="C159" s="20"/>
      <c r="D159" s="20"/>
      <c r="E159" s="20"/>
      <c r="F159" s="20"/>
      <c r="G159" s="21"/>
      <c r="H159" s="21"/>
      <c r="I159" s="20"/>
      <c r="J159" s="20"/>
      <c r="K159" s="20"/>
    </row>
    <row r="160" spans="1:11" ht="15.75" customHeight="1" x14ac:dyDescent="0.25">
      <c r="A160" s="532" t="s">
        <v>131</v>
      </c>
      <c r="B160" s="132" t="s">
        <v>139</v>
      </c>
      <c r="C160" s="132" t="s">
        <v>140</v>
      </c>
      <c r="D160" s="85"/>
      <c r="E160" s="85"/>
      <c r="F160" s="85"/>
      <c r="G160" s="21"/>
      <c r="H160" s="21"/>
      <c r="I160" s="20"/>
      <c r="J160" s="20"/>
      <c r="K160" s="20"/>
    </row>
    <row r="161" spans="1:11" ht="15.75" customHeight="1" x14ac:dyDescent="0.25">
      <c r="A161" s="532"/>
      <c r="B161" s="168">
        <v>45382</v>
      </c>
      <c r="C161" s="51">
        <v>45291</v>
      </c>
      <c r="D161" s="181"/>
      <c r="E161" s="181"/>
      <c r="F161" s="85"/>
      <c r="G161" s="21"/>
      <c r="H161" s="21"/>
      <c r="I161" s="20"/>
      <c r="J161" s="20"/>
      <c r="K161" s="20"/>
    </row>
    <row r="162" spans="1:11" ht="15.75" customHeight="1" x14ac:dyDescent="0.25">
      <c r="A162" s="110" t="s">
        <v>22</v>
      </c>
      <c r="B162" s="71">
        <v>5263104</v>
      </c>
      <c r="C162" s="71">
        <v>5263104</v>
      </c>
      <c r="D162" s="85"/>
      <c r="E162" s="85"/>
      <c r="F162" s="85"/>
      <c r="G162" s="21"/>
      <c r="H162" s="21"/>
      <c r="I162" s="20"/>
      <c r="J162" s="20"/>
      <c r="K162" s="20"/>
    </row>
    <row r="163" spans="1:11" ht="15.75" customHeight="1" x14ac:dyDescent="0.25">
      <c r="A163" s="110" t="s">
        <v>383</v>
      </c>
      <c r="B163" s="71">
        <v>0</v>
      </c>
      <c r="C163" s="165">
        <v>0</v>
      </c>
      <c r="D163" s="85"/>
      <c r="E163" s="85"/>
      <c r="F163" s="85"/>
      <c r="G163" s="21"/>
      <c r="H163" s="21"/>
      <c r="I163" s="20"/>
      <c r="J163" s="20"/>
      <c r="K163" s="20"/>
    </row>
    <row r="164" spans="1:11" ht="15.75" customHeight="1" x14ac:dyDescent="0.25">
      <c r="A164" s="110" t="s">
        <v>389</v>
      </c>
      <c r="B164" s="71">
        <v>6834000</v>
      </c>
      <c r="C164" s="165">
        <v>6834000</v>
      </c>
      <c r="D164" s="85"/>
      <c r="E164" s="85"/>
      <c r="F164" s="85"/>
      <c r="G164" s="21"/>
      <c r="H164" s="21"/>
      <c r="I164" s="20"/>
      <c r="J164" s="20"/>
      <c r="K164" s="20"/>
    </row>
    <row r="165" spans="1:11" ht="15.75" customHeight="1" x14ac:dyDescent="0.25">
      <c r="A165" s="110" t="s">
        <v>416</v>
      </c>
      <c r="B165" s="71">
        <v>6699999</v>
      </c>
      <c r="C165" s="165">
        <v>0</v>
      </c>
      <c r="D165" s="85"/>
      <c r="E165" s="85"/>
      <c r="F165" s="85"/>
      <c r="G165" s="21"/>
      <c r="H165" s="21"/>
      <c r="I165" s="20"/>
      <c r="J165" s="20"/>
      <c r="K165" s="20"/>
    </row>
    <row r="166" spans="1:11" ht="15.75" customHeight="1" x14ac:dyDescent="0.25">
      <c r="A166" s="110" t="s">
        <v>488</v>
      </c>
      <c r="B166" s="71"/>
      <c r="C166" s="165"/>
      <c r="D166" s="85"/>
      <c r="E166" s="85"/>
      <c r="F166" s="85"/>
      <c r="G166" s="21"/>
      <c r="H166" s="21"/>
      <c r="I166" s="20"/>
      <c r="J166" s="20"/>
      <c r="K166" s="20"/>
    </row>
    <row r="167" spans="1:11" ht="15.75" customHeight="1" x14ac:dyDescent="0.25">
      <c r="A167" s="112" t="s">
        <v>296</v>
      </c>
      <c r="B167" s="73">
        <v>18797103</v>
      </c>
      <c r="C167" s="73">
        <v>12097104</v>
      </c>
      <c r="D167" s="182"/>
      <c r="E167" s="182"/>
      <c r="F167" s="85"/>
      <c r="G167" s="21"/>
      <c r="H167" s="21"/>
      <c r="I167" s="20"/>
      <c r="J167" s="20"/>
      <c r="K167" s="20"/>
    </row>
    <row r="168" spans="1:11" ht="15.75" customHeight="1" x14ac:dyDescent="0.25">
      <c r="A168" s="24"/>
      <c r="B168" s="44"/>
      <c r="C168" s="44"/>
      <c r="D168" s="20"/>
      <c r="E168" s="20"/>
      <c r="F168" s="20"/>
      <c r="G168" s="21"/>
      <c r="H168" s="21"/>
      <c r="I168" s="20"/>
      <c r="J168" s="20"/>
      <c r="K168" s="20"/>
    </row>
    <row r="169" spans="1:11" ht="15.75" customHeight="1" x14ac:dyDescent="0.25">
      <c r="A169" s="24" t="s">
        <v>150</v>
      </c>
      <c r="B169" s="20"/>
      <c r="C169" s="20"/>
      <c r="D169" s="20"/>
      <c r="E169" s="20"/>
      <c r="F169" s="20"/>
      <c r="G169" s="21"/>
      <c r="H169" s="21"/>
      <c r="I169" s="20"/>
      <c r="J169" s="20"/>
      <c r="K169" s="20"/>
    </row>
    <row r="170" spans="1:11" ht="15.75" customHeight="1" x14ac:dyDescent="0.25">
      <c r="A170" s="24"/>
      <c r="B170" s="20"/>
      <c r="C170" s="20"/>
      <c r="D170" s="20"/>
      <c r="E170" s="20"/>
      <c r="F170" s="20"/>
      <c r="G170" s="21"/>
      <c r="H170" s="21"/>
      <c r="I170" s="20"/>
      <c r="J170" s="20"/>
      <c r="K170" s="20"/>
    </row>
    <row r="171" spans="1:11" ht="15.75" customHeight="1" x14ac:dyDescent="0.25">
      <c r="A171" s="524" t="s">
        <v>131</v>
      </c>
      <c r="B171" s="74" t="s">
        <v>139</v>
      </c>
      <c r="C171" s="74" t="s">
        <v>140</v>
      </c>
      <c r="D171" s="20"/>
      <c r="E171" s="20"/>
      <c r="F171" s="20"/>
      <c r="G171" s="21"/>
      <c r="H171" s="21"/>
      <c r="I171" s="20"/>
      <c r="J171" s="20"/>
      <c r="K171" s="20"/>
    </row>
    <row r="172" spans="1:11" ht="15.75" customHeight="1" x14ac:dyDescent="0.25">
      <c r="A172" s="524"/>
      <c r="B172" s="164">
        <v>45382</v>
      </c>
      <c r="C172" s="164">
        <v>45291</v>
      </c>
      <c r="D172" s="181"/>
      <c r="E172" s="181"/>
      <c r="F172" s="20"/>
      <c r="G172" s="21"/>
      <c r="H172" s="21"/>
      <c r="I172" s="20"/>
      <c r="J172" s="20"/>
      <c r="K172" s="20"/>
    </row>
    <row r="173" spans="1:11" ht="15.75" customHeight="1" x14ac:dyDescent="0.25">
      <c r="A173" s="110" t="s">
        <v>417</v>
      </c>
      <c r="B173" s="71">
        <v>2889017114</v>
      </c>
      <c r="C173" s="71">
        <v>2349839299</v>
      </c>
      <c r="D173" s="20"/>
      <c r="E173" s="20"/>
      <c r="F173" s="20"/>
      <c r="G173" s="21"/>
      <c r="H173" s="21"/>
      <c r="I173" s="20"/>
      <c r="J173" s="20"/>
      <c r="K173" s="20"/>
    </row>
    <row r="174" spans="1:11" ht="15.75" customHeight="1" x14ac:dyDescent="0.25">
      <c r="A174" s="338" t="s">
        <v>35</v>
      </c>
      <c r="B174" s="71">
        <v>4515645769</v>
      </c>
      <c r="C174" s="71">
        <v>4519849455</v>
      </c>
      <c r="D174" s="44"/>
      <c r="E174" s="20"/>
      <c r="F174" s="20"/>
      <c r="G174" s="21"/>
      <c r="H174" s="21"/>
      <c r="I174" s="20"/>
      <c r="J174" s="20"/>
      <c r="K174" s="20"/>
    </row>
    <row r="175" spans="1:11" ht="15.75" customHeight="1" x14ac:dyDescent="0.25">
      <c r="A175" s="112" t="s">
        <v>296</v>
      </c>
      <c r="B175" s="73">
        <v>7404662883</v>
      </c>
      <c r="C175" s="73">
        <v>6869688754</v>
      </c>
      <c r="D175" s="44"/>
      <c r="E175" s="44"/>
      <c r="F175" s="20"/>
      <c r="G175" s="21"/>
      <c r="H175" s="21"/>
      <c r="I175" s="20"/>
      <c r="J175" s="20"/>
      <c r="K175" s="20"/>
    </row>
    <row r="176" spans="1:11" ht="15.75" customHeight="1" x14ac:dyDescent="0.25">
      <c r="A176" s="24"/>
      <c r="B176" s="44"/>
      <c r="C176" s="44"/>
      <c r="D176" s="44"/>
      <c r="E176" s="20"/>
      <c r="F176" s="20"/>
      <c r="G176" s="21"/>
      <c r="H176" s="21"/>
      <c r="I176" s="20"/>
      <c r="J176" s="20"/>
      <c r="K176" s="20"/>
    </row>
    <row r="177" spans="1:11" ht="15.75" customHeight="1" x14ac:dyDescent="0.25">
      <c r="A177" s="24" t="s">
        <v>151</v>
      </c>
      <c r="B177" s="20"/>
      <c r="C177" s="20"/>
      <c r="D177" s="20"/>
      <c r="E177" s="20"/>
      <c r="F177" s="20"/>
      <c r="G177" s="21"/>
      <c r="H177" s="21"/>
      <c r="I177" s="20"/>
      <c r="J177" s="20"/>
      <c r="K177" s="20"/>
    </row>
    <row r="178" spans="1:11" ht="15.75" customHeight="1" x14ac:dyDescent="0.25">
      <c r="A178" s="24"/>
      <c r="B178" s="20"/>
      <c r="C178" s="20"/>
      <c r="D178" s="20"/>
      <c r="E178" s="20"/>
      <c r="F178" s="20"/>
      <c r="G178" s="21"/>
      <c r="H178" s="21"/>
      <c r="I178" s="20"/>
      <c r="J178" s="20"/>
      <c r="K178" s="20"/>
    </row>
    <row r="179" spans="1:11" ht="15.75" customHeight="1" x14ac:dyDescent="0.25">
      <c r="A179" s="524" t="s">
        <v>131</v>
      </c>
      <c r="B179" s="532" t="s">
        <v>148</v>
      </c>
      <c r="C179" s="532" t="s">
        <v>149</v>
      </c>
      <c r="D179" s="20"/>
      <c r="E179" s="20"/>
      <c r="F179" s="20"/>
      <c r="G179" s="21"/>
      <c r="H179" s="21"/>
      <c r="I179" s="20"/>
      <c r="J179" s="20"/>
      <c r="K179" s="20"/>
    </row>
    <row r="180" spans="1:11" ht="15.75" customHeight="1" x14ac:dyDescent="0.25">
      <c r="A180" s="524"/>
      <c r="B180" s="532"/>
      <c r="C180" s="532"/>
      <c r="D180" s="20"/>
      <c r="E180" s="20"/>
      <c r="F180" s="20"/>
      <c r="G180" s="21"/>
      <c r="H180" s="21"/>
      <c r="I180" s="20"/>
      <c r="J180" s="20"/>
      <c r="K180" s="20"/>
    </row>
    <row r="181" spans="1:11" ht="15.75" customHeight="1" x14ac:dyDescent="0.25">
      <c r="A181" s="110" t="s">
        <v>255</v>
      </c>
      <c r="B181" s="71"/>
      <c r="C181" s="72"/>
      <c r="D181" s="20"/>
      <c r="E181" s="20"/>
      <c r="F181" s="20"/>
      <c r="G181" s="21"/>
      <c r="H181" s="21"/>
      <c r="I181" s="20"/>
      <c r="J181" s="20"/>
      <c r="K181" s="20"/>
    </row>
    <row r="182" spans="1:11" ht="15.75" customHeight="1" x14ac:dyDescent="0.25">
      <c r="A182" s="110"/>
      <c r="B182" s="71"/>
      <c r="C182" s="72"/>
      <c r="D182" s="20"/>
      <c r="E182" s="20"/>
      <c r="F182" s="20"/>
      <c r="G182" s="21"/>
      <c r="H182" s="21"/>
      <c r="I182" s="20"/>
      <c r="J182" s="20"/>
      <c r="K182" s="20"/>
    </row>
    <row r="183" spans="1:11" ht="15.75" customHeight="1" x14ac:dyDescent="0.25">
      <c r="A183" s="112" t="s">
        <v>296</v>
      </c>
      <c r="B183" s="73"/>
      <c r="C183" s="74"/>
      <c r="D183" s="20"/>
      <c r="E183" s="20"/>
      <c r="F183" s="20"/>
      <c r="G183" s="21"/>
      <c r="H183" s="21"/>
      <c r="I183" s="20"/>
      <c r="J183" s="20"/>
      <c r="K183" s="20"/>
    </row>
    <row r="184" spans="1:11" ht="15.75" customHeight="1" x14ac:dyDescent="0.25">
      <c r="A184" s="113"/>
      <c r="B184" s="93"/>
      <c r="C184" s="129"/>
      <c r="D184" s="20"/>
      <c r="E184" s="20"/>
      <c r="F184" s="20"/>
      <c r="G184" s="21"/>
      <c r="H184" s="21"/>
      <c r="I184" s="20"/>
      <c r="J184" s="20"/>
      <c r="K184" s="20"/>
    </row>
    <row r="185" spans="1:11" ht="15.75" customHeight="1" x14ac:dyDescent="0.25">
      <c r="A185" s="24" t="s">
        <v>152</v>
      </c>
      <c r="C185" s="20"/>
      <c r="D185" s="20"/>
      <c r="E185" s="20"/>
      <c r="F185" s="20"/>
      <c r="G185" s="21"/>
      <c r="H185" s="21"/>
      <c r="I185" s="20"/>
      <c r="J185" s="20"/>
      <c r="K185" s="20"/>
    </row>
    <row r="186" spans="1:11" ht="15.75" customHeight="1" x14ac:dyDescent="0.25">
      <c r="A186" s="24"/>
      <c r="B186" s="20"/>
      <c r="C186" s="132" t="s">
        <v>139</v>
      </c>
      <c r="D186" s="132" t="s">
        <v>140</v>
      </c>
      <c r="E186" s="20"/>
      <c r="F186" s="20"/>
      <c r="G186" s="21"/>
      <c r="H186" s="21"/>
      <c r="I186" s="20"/>
      <c r="J186" s="20"/>
      <c r="K186" s="20"/>
    </row>
    <row r="187" spans="1:11" ht="25.5" customHeight="1" x14ac:dyDescent="0.25">
      <c r="A187" s="29" t="s">
        <v>372</v>
      </c>
      <c r="B187" s="169" t="s">
        <v>373</v>
      </c>
      <c r="C187" s="51">
        <v>45382</v>
      </c>
      <c r="D187" s="51">
        <v>45382</v>
      </c>
      <c r="E187" s="20"/>
      <c r="F187" s="20"/>
      <c r="G187" s="21"/>
      <c r="H187" s="21"/>
      <c r="I187" s="20"/>
      <c r="J187" s="20"/>
      <c r="K187" s="20"/>
    </row>
    <row r="188" spans="1:11" customFormat="1" ht="15.75" customHeight="1" x14ac:dyDescent="0.25">
      <c r="A188" s="296" t="s">
        <v>255</v>
      </c>
      <c r="B188" s="184"/>
      <c r="C188" s="184"/>
      <c r="D188" s="297"/>
      <c r="E188" s="188"/>
      <c r="F188" s="188"/>
      <c r="G188" s="187"/>
      <c r="H188" s="187"/>
      <c r="I188" s="188"/>
      <c r="J188" s="188"/>
      <c r="K188" s="188"/>
    </row>
    <row r="189" spans="1:11" ht="15.75" customHeight="1" x14ac:dyDescent="0.25">
      <c r="A189" s="103" t="s">
        <v>228</v>
      </c>
      <c r="B189" s="40"/>
      <c r="C189" s="167"/>
      <c r="D189" s="167"/>
      <c r="E189" s="20"/>
      <c r="F189" s="20"/>
      <c r="G189" s="21"/>
      <c r="H189" s="21"/>
      <c r="I189" s="20"/>
      <c r="J189" s="20"/>
      <c r="K189" s="20"/>
    </row>
    <row r="190" spans="1:11" ht="15.75" customHeight="1" x14ac:dyDescent="0.25">
      <c r="A190" s="24"/>
      <c r="B190" s="20"/>
      <c r="C190" s="20"/>
      <c r="D190" s="20"/>
      <c r="E190" s="20"/>
      <c r="F190" s="20"/>
      <c r="G190" s="21"/>
      <c r="H190" s="21"/>
      <c r="I190" s="20"/>
      <c r="J190" s="20"/>
      <c r="K190" s="20"/>
    </row>
    <row r="191" spans="1:11" ht="15.75" customHeight="1" x14ac:dyDescent="0.25">
      <c r="A191" s="24"/>
      <c r="B191" s="20"/>
      <c r="C191" s="20"/>
      <c r="D191" s="20"/>
      <c r="E191" s="20"/>
      <c r="F191" s="20"/>
      <c r="G191" s="21"/>
      <c r="H191" s="21"/>
      <c r="I191" s="20"/>
      <c r="J191" s="20"/>
      <c r="K191" s="20"/>
    </row>
    <row r="192" spans="1:11" ht="15.75" customHeight="1" x14ac:dyDescent="0.25">
      <c r="A192" s="24"/>
      <c r="B192" s="20"/>
      <c r="C192" s="20"/>
      <c r="D192" s="20"/>
      <c r="E192" s="20"/>
      <c r="F192" s="20"/>
      <c r="G192" s="21"/>
      <c r="H192" s="21"/>
      <c r="I192" s="20"/>
      <c r="J192" s="20"/>
      <c r="K192" s="20"/>
    </row>
    <row r="193" spans="1:11" ht="15.75" customHeight="1" x14ac:dyDescent="0.25">
      <c r="A193" s="24" t="s">
        <v>153</v>
      </c>
      <c r="B193" s="20"/>
      <c r="C193" s="20"/>
      <c r="D193" s="20"/>
      <c r="E193" s="20"/>
      <c r="F193" s="20"/>
      <c r="G193" s="21"/>
      <c r="H193" s="21"/>
      <c r="I193" s="20"/>
      <c r="J193" s="20"/>
      <c r="K193" s="20"/>
    </row>
    <row r="194" spans="1:11" ht="15.75" customHeight="1" x14ac:dyDescent="0.25">
      <c r="A194" s="24"/>
      <c r="B194" s="20"/>
      <c r="C194" s="20"/>
      <c r="D194" s="20"/>
      <c r="E194" s="20"/>
      <c r="F194" s="20"/>
      <c r="G194" s="21"/>
      <c r="H194" s="21"/>
      <c r="I194" s="20"/>
      <c r="J194" s="20"/>
      <c r="K194" s="20"/>
    </row>
    <row r="195" spans="1:11" ht="15.75" customHeight="1" x14ac:dyDescent="0.25">
      <c r="A195" s="102" t="s">
        <v>432</v>
      </c>
      <c r="B195" s="20"/>
      <c r="C195" s="20"/>
      <c r="D195" s="20"/>
      <c r="E195" s="20"/>
      <c r="F195" s="20"/>
      <c r="G195" s="21"/>
      <c r="H195" s="21"/>
      <c r="I195" s="20"/>
      <c r="J195" s="20"/>
      <c r="K195" s="20"/>
    </row>
    <row r="196" spans="1:11" ht="12" customHeight="1" x14ac:dyDescent="0.25">
      <c r="A196" s="24"/>
      <c r="B196" s="20"/>
      <c r="C196" s="20"/>
      <c r="D196" s="20"/>
      <c r="E196" s="20"/>
      <c r="F196" s="20"/>
      <c r="G196" s="21"/>
      <c r="H196" s="21"/>
      <c r="I196" s="20"/>
      <c r="J196" s="20"/>
      <c r="K196" s="20"/>
    </row>
    <row r="197" spans="1:11" ht="15.75" customHeight="1" x14ac:dyDescent="0.25">
      <c r="A197" s="24" t="s">
        <v>154</v>
      </c>
      <c r="B197" s="20"/>
      <c r="C197" s="20"/>
      <c r="D197" s="20"/>
      <c r="E197" s="20"/>
      <c r="F197" s="20"/>
      <c r="G197" s="21"/>
      <c r="H197" s="21"/>
      <c r="I197" s="20"/>
      <c r="J197" s="20"/>
      <c r="K197" s="20"/>
    </row>
    <row r="198" spans="1:11" ht="6.75" customHeight="1" x14ac:dyDescent="0.25">
      <c r="A198" s="24"/>
      <c r="B198" s="20"/>
      <c r="C198" s="20"/>
      <c r="D198" s="20"/>
      <c r="E198" s="20"/>
      <c r="F198" s="20"/>
      <c r="G198" s="21"/>
      <c r="H198" s="21"/>
      <c r="I198" s="20"/>
      <c r="J198" s="20"/>
      <c r="K198" s="20"/>
    </row>
    <row r="199" spans="1:11" ht="15.75" customHeight="1" x14ac:dyDescent="0.25">
      <c r="A199" s="525" t="s">
        <v>7</v>
      </c>
      <c r="B199" s="132" t="s">
        <v>139</v>
      </c>
      <c r="C199" s="132" t="s">
        <v>140</v>
      </c>
      <c r="D199" s="20"/>
      <c r="E199" s="20"/>
      <c r="F199" s="20"/>
      <c r="G199" s="21"/>
      <c r="H199" s="21"/>
      <c r="I199" s="20"/>
      <c r="J199" s="20"/>
      <c r="K199" s="20"/>
    </row>
    <row r="200" spans="1:11" ht="15.75" customHeight="1" x14ac:dyDescent="0.25">
      <c r="A200" s="526"/>
      <c r="B200" s="86">
        <v>45382</v>
      </c>
      <c r="C200" s="86">
        <v>45291</v>
      </c>
      <c r="D200" s="20"/>
      <c r="E200" s="20"/>
      <c r="F200" s="20"/>
      <c r="G200" s="21"/>
      <c r="H200" s="21"/>
      <c r="I200" s="20"/>
      <c r="J200" s="20"/>
      <c r="K200" s="20"/>
    </row>
    <row r="201" spans="1:11" ht="15.75" customHeight="1" x14ac:dyDescent="0.25">
      <c r="A201" s="110" t="s">
        <v>553</v>
      </c>
      <c r="B201" s="71">
        <v>10820000</v>
      </c>
      <c r="C201" s="68">
        <v>0</v>
      </c>
      <c r="D201" s="20"/>
      <c r="E201" s="20"/>
      <c r="F201" s="20"/>
      <c r="G201" s="21"/>
      <c r="H201" s="21"/>
      <c r="I201" s="20"/>
      <c r="J201" s="20"/>
      <c r="K201" s="20"/>
    </row>
    <row r="202" spans="1:11" ht="15.75" customHeight="1" x14ac:dyDescent="0.25">
      <c r="A202" s="112" t="s">
        <v>155</v>
      </c>
      <c r="B202" s="87">
        <f>SUM(B201)</f>
        <v>10820000</v>
      </c>
      <c r="C202" s="87">
        <f>SUM(C201)</f>
        <v>0</v>
      </c>
      <c r="D202" s="20"/>
      <c r="E202" s="20"/>
      <c r="F202" s="20"/>
      <c r="G202" s="21"/>
      <c r="H202" s="21"/>
      <c r="I202" s="20"/>
      <c r="J202" s="20"/>
      <c r="K202" s="20"/>
    </row>
    <row r="203" spans="1:11" ht="15.75" customHeight="1" x14ac:dyDescent="0.25">
      <c r="A203" s="114"/>
      <c r="B203" s="88"/>
      <c r="C203" s="88"/>
      <c r="D203" s="20"/>
      <c r="E203" s="20"/>
      <c r="F203" s="20"/>
      <c r="G203" s="21"/>
      <c r="H203" s="21"/>
      <c r="I203" s="20"/>
      <c r="J203" s="20"/>
      <c r="K203" s="20"/>
    </row>
    <row r="204" spans="1:11" ht="15.75" customHeight="1" x14ac:dyDescent="0.25">
      <c r="A204" s="24" t="s">
        <v>156</v>
      </c>
      <c r="B204" s="20"/>
      <c r="C204" s="20"/>
      <c r="D204" s="20"/>
      <c r="E204" s="20"/>
      <c r="F204" s="20"/>
      <c r="G204" s="21"/>
      <c r="H204" s="21"/>
      <c r="I204" s="20"/>
      <c r="J204" s="20"/>
      <c r="K204" s="20"/>
    </row>
    <row r="205" spans="1:11" ht="15.75" customHeight="1" x14ac:dyDescent="0.25">
      <c r="A205" s="24"/>
      <c r="B205" s="20"/>
      <c r="C205" s="20"/>
      <c r="D205" s="20"/>
      <c r="E205" s="20"/>
      <c r="F205" s="20"/>
      <c r="G205" s="21"/>
      <c r="H205" s="21"/>
      <c r="I205" s="20"/>
      <c r="J205" s="20"/>
      <c r="K205" s="20"/>
    </row>
    <row r="206" spans="1:11" ht="15.75" customHeight="1" x14ac:dyDescent="0.25">
      <c r="A206" s="24"/>
      <c r="B206" s="20"/>
      <c r="C206" s="20"/>
      <c r="D206" s="20"/>
      <c r="E206" s="20"/>
      <c r="F206" s="20"/>
      <c r="G206" s="21"/>
      <c r="H206" s="21"/>
      <c r="I206" s="20"/>
      <c r="J206" s="20"/>
      <c r="K206" s="20"/>
    </row>
    <row r="207" spans="1:11" ht="15.75" customHeight="1" x14ac:dyDescent="0.25">
      <c r="A207" s="102" t="s">
        <v>327</v>
      </c>
      <c r="B207" s="20"/>
      <c r="C207" s="20"/>
      <c r="D207" s="20"/>
      <c r="E207" s="20"/>
      <c r="F207" s="20"/>
      <c r="G207" s="21"/>
      <c r="H207" s="21"/>
      <c r="I207" s="20"/>
      <c r="J207" s="20"/>
      <c r="K207" s="20"/>
    </row>
    <row r="208" spans="1:11" ht="15.75" customHeight="1" x14ac:dyDescent="0.25">
      <c r="A208" s="24"/>
      <c r="B208" s="20"/>
      <c r="C208" s="20"/>
      <c r="D208" s="20"/>
      <c r="E208" s="20"/>
      <c r="F208" s="20"/>
      <c r="G208" s="21"/>
      <c r="H208" s="21"/>
      <c r="I208" s="20"/>
      <c r="J208" s="20"/>
      <c r="K208" s="20"/>
    </row>
    <row r="209" spans="1:11" ht="15.75" customHeight="1" x14ac:dyDescent="0.25">
      <c r="A209" s="24"/>
      <c r="B209" s="20"/>
      <c r="C209" s="20"/>
      <c r="D209" s="20"/>
      <c r="E209" s="20"/>
      <c r="F209" s="20"/>
      <c r="G209" s="21"/>
      <c r="H209" s="21"/>
      <c r="I209" s="20"/>
      <c r="J209" s="20"/>
      <c r="K209" s="20"/>
    </row>
    <row r="210" spans="1:11" ht="15.75" customHeight="1" x14ac:dyDescent="0.25">
      <c r="A210" s="24" t="s">
        <v>157</v>
      </c>
      <c r="B210" s="20"/>
      <c r="C210" s="20"/>
      <c r="D210" s="20"/>
      <c r="E210" s="20"/>
      <c r="F210" s="20"/>
      <c r="G210" s="21"/>
      <c r="H210" s="21"/>
      <c r="I210" s="20"/>
      <c r="J210" s="20"/>
      <c r="K210" s="20"/>
    </row>
    <row r="211" spans="1:11" ht="15.75" customHeight="1" x14ac:dyDescent="0.25">
      <c r="A211" s="24"/>
      <c r="B211" s="20"/>
      <c r="C211" s="20"/>
      <c r="D211" s="20"/>
      <c r="E211" s="20"/>
      <c r="F211" s="20"/>
      <c r="G211" s="21"/>
      <c r="H211" s="21"/>
      <c r="I211" s="20"/>
      <c r="J211" s="20"/>
      <c r="K211" s="20"/>
    </row>
    <row r="212" spans="1:11" ht="15.75" customHeight="1" x14ac:dyDescent="0.25">
      <c r="A212" s="45" t="s">
        <v>282</v>
      </c>
      <c r="B212" s="62" t="s">
        <v>283</v>
      </c>
      <c r="C212" s="62" t="s">
        <v>223</v>
      </c>
      <c r="D212" s="62" t="s">
        <v>284</v>
      </c>
      <c r="E212" s="62" t="s">
        <v>285</v>
      </c>
      <c r="F212" s="62" t="s">
        <v>223</v>
      </c>
      <c r="G212" s="21"/>
      <c r="H212" s="21"/>
      <c r="I212" s="20"/>
      <c r="J212" s="20"/>
      <c r="K212" s="20"/>
    </row>
    <row r="213" spans="1:11" customFormat="1" x14ac:dyDescent="0.25">
      <c r="A213" s="296" t="s">
        <v>255</v>
      </c>
      <c r="B213" s="184"/>
      <c r="C213" s="184"/>
      <c r="D213" s="185"/>
      <c r="E213" s="185"/>
      <c r="F213" s="186"/>
      <c r="G213" s="187"/>
      <c r="H213" s="187"/>
      <c r="I213" s="188"/>
      <c r="J213" s="188"/>
      <c r="K213" s="188"/>
    </row>
    <row r="214" spans="1:11" customFormat="1" x14ac:dyDescent="0.25">
      <c r="A214" s="183"/>
      <c r="B214" s="184"/>
      <c r="C214" s="184"/>
      <c r="D214" s="185"/>
      <c r="E214" s="185"/>
      <c r="F214" s="186"/>
      <c r="G214" s="187"/>
      <c r="H214" s="187"/>
      <c r="I214" s="188"/>
      <c r="J214" s="188"/>
      <c r="K214" s="188"/>
    </row>
    <row r="215" spans="1:11" x14ac:dyDescent="0.25">
      <c r="A215" s="109" t="s">
        <v>286</v>
      </c>
      <c r="B215" s="47"/>
      <c r="C215" s="47"/>
      <c r="D215" s="47"/>
      <c r="E215" s="47"/>
      <c r="F215" s="47"/>
      <c r="G215" s="21"/>
      <c r="H215" s="21"/>
      <c r="I215" s="20"/>
      <c r="J215" s="20"/>
      <c r="K215" s="20"/>
    </row>
    <row r="216" spans="1:11" ht="15.75" customHeight="1" x14ac:dyDescent="0.25">
      <c r="A216" s="106" t="s">
        <v>287</v>
      </c>
      <c r="B216" s="47"/>
      <c r="C216" s="47"/>
      <c r="D216" s="47"/>
      <c r="E216" s="47"/>
      <c r="F216" s="47"/>
      <c r="G216" s="21"/>
      <c r="H216" s="21"/>
      <c r="I216" s="20"/>
      <c r="J216" s="20"/>
      <c r="K216" s="20"/>
    </row>
    <row r="217" spans="1:11" ht="15.75" customHeight="1" x14ac:dyDescent="0.25">
      <c r="A217" s="102"/>
      <c r="B217" s="20"/>
      <c r="C217" s="20"/>
      <c r="D217" s="20"/>
      <c r="E217" s="20"/>
      <c r="F217" s="20"/>
      <c r="G217" s="21"/>
      <c r="H217" s="21"/>
      <c r="I217" s="20"/>
      <c r="J217" s="20"/>
      <c r="K217" s="20"/>
    </row>
    <row r="218" spans="1:11" ht="15.75" customHeight="1" x14ac:dyDescent="0.25">
      <c r="A218" s="24" t="s">
        <v>158</v>
      </c>
      <c r="B218" s="20"/>
      <c r="C218" s="20"/>
      <c r="D218" s="20"/>
      <c r="E218" s="20"/>
      <c r="F218" s="20"/>
      <c r="G218" s="21"/>
      <c r="H218" s="21"/>
      <c r="I218" s="20"/>
      <c r="J218" s="20"/>
      <c r="K218" s="20"/>
    </row>
    <row r="219" spans="1:11" ht="15.75" customHeight="1" x14ac:dyDescent="0.25">
      <c r="A219" s="112" t="s">
        <v>131</v>
      </c>
      <c r="B219" s="89" t="s">
        <v>159</v>
      </c>
      <c r="C219" s="74" t="s">
        <v>160</v>
      </c>
      <c r="D219" s="74" t="s">
        <v>161</v>
      </c>
      <c r="E219" s="74" t="s">
        <v>164</v>
      </c>
      <c r="F219" s="90" t="s">
        <v>162</v>
      </c>
      <c r="G219" s="181"/>
      <c r="H219" s="21"/>
      <c r="I219" s="20"/>
      <c r="J219" s="20"/>
      <c r="K219" s="20"/>
    </row>
    <row r="220" spans="1:11" ht="15.75" customHeight="1" x14ac:dyDescent="0.25">
      <c r="A220" s="110" t="s">
        <v>43</v>
      </c>
      <c r="B220" s="71">
        <v>11337000000</v>
      </c>
      <c r="C220" s="68"/>
      <c r="D220" s="91"/>
      <c r="E220" s="91"/>
      <c r="F220" s="83">
        <f>SUM(B220:E220)</f>
        <v>11337000000</v>
      </c>
      <c r="G220" s="174"/>
      <c r="H220" s="21"/>
      <c r="I220" s="20"/>
      <c r="J220" s="20"/>
      <c r="K220" s="20"/>
    </row>
    <row r="221" spans="1:11" ht="15.75" customHeight="1" x14ac:dyDescent="0.25">
      <c r="A221" s="115" t="s">
        <v>378</v>
      </c>
      <c r="B221" s="130">
        <v>1724549</v>
      </c>
      <c r="C221" s="68"/>
      <c r="D221" s="91"/>
      <c r="E221" s="91"/>
      <c r="F221" s="83">
        <f t="shared" ref="F221:F227" si="2">SUM(B221:E221)</f>
        <v>1724549</v>
      </c>
      <c r="G221" s="174"/>
      <c r="H221" s="21"/>
      <c r="I221" s="20"/>
      <c r="J221" s="20"/>
      <c r="K221" s="20"/>
    </row>
    <row r="222" spans="1:11" ht="15.75" customHeight="1" x14ac:dyDescent="0.25">
      <c r="A222" s="115" t="s">
        <v>163</v>
      </c>
      <c r="B222" s="91"/>
      <c r="C222" s="68"/>
      <c r="D222" s="91"/>
      <c r="E222" s="91"/>
      <c r="F222" s="83">
        <f t="shared" si="2"/>
        <v>0</v>
      </c>
      <c r="H222" s="21"/>
      <c r="I222" s="20"/>
      <c r="J222" s="20"/>
      <c r="K222" s="20"/>
    </row>
    <row r="223" spans="1:11" ht="15.75" customHeight="1" x14ac:dyDescent="0.25">
      <c r="A223" s="110" t="s">
        <v>164</v>
      </c>
      <c r="B223" s="71"/>
      <c r="C223" s="68"/>
      <c r="D223" s="68"/>
      <c r="E223" s="68"/>
      <c r="F223" s="83">
        <f t="shared" si="2"/>
        <v>0</v>
      </c>
      <c r="G223" s="174"/>
      <c r="H223" s="21"/>
      <c r="I223" s="20"/>
      <c r="J223" s="20"/>
      <c r="K223" s="20"/>
    </row>
    <row r="224" spans="1:11" ht="15.75" customHeight="1" x14ac:dyDescent="0.25">
      <c r="A224" s="115" t="s">
        <v>394</v>
      </c>
      <c r="B224" s="71">
        <v>0</v>
      </c>
      <c r="C224" s="92">
        <v>38648527</v>
      </c>
      <c r="D224" s="91"/>
      <c r="E224" s="91"/>
      <c r="F224" s="83">
        <f t="shared" si="2"/>
        <v>38648527</v>
      </c>
      <c r="H224" s="21"/>
      <c r="I224" s="20"/>
      <c r="J224" s="20"/>
      <c r="K224" s="20"/>
    </row>
    <row r="225" spans="1:11" ht="15.75" customHeight="1" x14ac:dyDescent="0.25">
      <c r="A225" s="115" t="s">
        <v>166</v>
      </c>
      <c r="B225" s="92">
        <v>38648527</v>
      </c>
      <c r="C225" s="71">
        <v>74648122</v>
      </c>
      <c r="D225" s="92">
        <v>-38648527</v>
      </c>
      <c r="E225" s="92"/>
      <c r="F225" s="83">
        <f t="shared" si="2"/>
        <v>74648122</v>
      </c>
      <c r="G225" s="174"/>
      <c r="H225" s="21"/>
      <c r="I225" s="20"/>
      <c r="J225" s="20"/>
      <c r="K225" s="20"/>
    </row>
    <row r="226" spans="1:11" ht="15.75" customHeight="1" x14ac:dyDescent="0.25">
      <c r="A226" s="110" t="s">
        <v>167</v>
      </c>
      <c r="B226" s="130">
        <v>4630564</v>
      </c>
      <c r="C226" s="171"/>
      <c r="D226" s="91"/>
      <c r="E226" s="91"/>
      <c r="F226" s="83">
        <f t="shared" si="2"/>
        <v>4630564</v>
      </c>
      <c r="G226" s="174"/>
      <c r="H226" s="21"/>
      <c r="I226" s="20"/>
      <c r="J226" s="20"/>
      <c r="K226" s="20"/>
    </row>
    <row r="227" spans="1:11" ht="15.75" customHeight="1" x14ac:dyDescent="0.25">
      <c r="A227" s="110" t="s">
        <v>168</v>
      </c>
      <c r="B227" s="91"/>
      <c r="C227" s="91"/>
      <c r="D227" s="91"/>
      <c r="E227" s="91"/>
      <c r="F227" s="83">
        <f t="shared" si="2"/>
        <v>0</v>
      </c>
      <c r="H227" s="21"/>
      <c r="I227" s="20"/>
      <c r="J227" s="20"/>
      <c r="K227" s="20"/>
    </row>
    <row r="228" spans="1:11" ht="15.75" customHeight="1" x14ac:dyDescent="0.25">
      <c r="A228" s="112" t="s">
        <v>169</v>
      </c>
      <c r="B228" s="73">
        <f>SUM(B220:B227)</f>
        <v>11382003640</v>
      </c>
      <c r="C228" s="73">
        <f t="shared" ref="C228:F228" si="3">SUM(C220:C227)</f>
        <v>113296649</v>
      </c>
      <c r="D228" s="73">
        <f t="shared" si="3"/>
        <v>-38648527</v>
      </c>
      <c r="E228" s="73">
        <f t="shared" si="3"/>
        <v>0</v>
      </c>
      <c r="F228" s="73">
        <f t="shared" si="3"/>
        <v>11456651762</v>
      </c>
      <c r="G228" s="295"/>
      <c r="H228" s="366"/>
      <c r="I228" s="20"/>
      <c r="J228" s="20"/>
      <c r="K228" s="20"/>
    </row>
    <row r="229" spans="1:11" ht="15.75" customHeight="1" x14ac:dyDescent="0.25">
      <c r="A229" s="113"/>
      <c r="B229" s="93"/>
      <c r="C229" s="93"/>
      <c r="D229" s="93"/>
      <c r="E229" s="93"/>
      <c r="F229" s="93"/>
      <c r="G229" s="94"/>
      <c r="H229" s="21"/>
      <c r="I229" s="20"/>
      <c r="J229" s="20"/>
      <c r="K229" s="20"/>
    </row>
    <row r="230" spans="1:11" ht="15.75" customHeight="1" x14ac:dyDescent="0.25">
      <c r="A230" s="24"/>
      <c r="B230" s="44"/>
      <c r="C230" s="20"/>
      <c r="D230" s="20"/>
      <c r="E230" s="44"/>
      <c r="F230" s="44"/>
      <c r="G230" s="21"/>
      <c r="H230" s="21"/>
      <c r="I230" s="20"/>
      <c r="J230" s="20"/>
      <c r="K230" s="20"/>
    </row>
    <row r="231" spans="1:11" ht="15.75" customHeight="1" x14ac:dyDescent="0.25">
      <c r="A231" s="24" t="s">
        <v>170</v>
      </c>
      <c r="B231" s="20"/>
      <c r="C231" s="20"/>
      <c r="D231" s="20"/>
      <c r="E231" s="20"/>
      <c r="F231" s="96"/>
      <c r="G231" s="21"/>
      <c r="H231" s="21"/>
      <c r="I231" s="20"/>
      <c r="J231" s="20"/>
      <c r="K231" s="20"/>
    </row>
    <row r="232" spans="1:11" ht="15.75" customHeight="1" x14ac:dyDescent="0.25">
      <c r="A232" s="24"/>
      <c r="B232" s="20"/>
      <c r="C232" s="20"/>
      <c r="D232" s="20"/>
      <c r="E232" s="20"/>
      <c r="F232" s="20"/>
      <c r="G232" s="21"/>
      <c r="H232" s="21"/>
      <c r="I232" s="20"/>
      <c r="J232" s="20"/>
      <c r="K232" s="20"/>
    </row>
    <row r="233" spans="1:11" ht="15.75" customHeight="1" x14ac:dyDescent="0.25">
      <c r="A233" s="102" t="s">
        <v>327</v>
      </c>
      <c r="B233" s="20"/>
      <c r="C233" s="20"/>
      <c r="D233" s="20"/>
      <c r="E233" s="20"/>
      <c r="F233" s="20"/>
      <c r="G233" s="21"/>
      <c r="H233" s="21"/>
      <c r="I233" s="20"/>
      <c r="J233" s="20"/>
      <c r="K233" s="20"/>
    </row>
    <row r="234" spans="1:11" ht="15.75" customHeight="1" x14ac:dyDescent="0.25">
      <c r="A234" s="24"/>
      <c r="B234" s="20"/>
      <c r="C234" s="20"/>
      <c r="D234" s="20"/>
      <c r="E234" s="20"/>
      <c r="F234" s="20"/>
      <c r="G234" s="21"/>
      <c r="H234" s="21"/>
      <c r="I234" s="20"/>
      <c r="J234" s="20"/>
      <c r="K234" s="20"/>
    </row>
    <row r="235" spans="1:11" ht="15.75" customHeight="1" x14ac:dyDescent="0.25">
      <c r="A235" s="24" t="s">
        <v>171</v>
      </c>
      <c r="B235" s="20"/>
      <c r="C235" s="20"/>
      <c r="D235" s="20"/>
      <c r="E235" s="20"/>
      <c r="F235" s="20"/>
      <c r="G235" s="21"/>
      <c r="H235" s="21"/>
      <c r="I235" s="20"/>
      <c r="J235" s="20"/>
      <c r="K235" s="20"/>
    </row>
    <row r="236" spans="1:11" ht="15.75" customHeight="1" x14ac:dyDescent="0.25">
      <c r="A236" s="24" t="s">
        <v>291</v>
      </c>
      <c r="B236" s="20"/>
      <c r="C236" s="20"/>
      <c r="D236" s="20"/>
      <c r="E236" s="20"/>
      <c r="F236" s="20"/>
      <c r="G236" s="21"/>
      <c r="H236" s="21"/>
      <c r="I236" s="20"/>
      <c r="J236" s="20"/>
      <c r="K236" s="20"/>
    </row>
    <row r="237" spans="1:11" ht="15.75" customHeight="1" x14ac:dyDescent="0.25">
      <c r="A237" s="103" t="s">
        <v>223</v>
      </c>
      <c r="B237" s="67" t="s">
        <v>246</v>
      </c>
      <c r="C237" s="67" t="s">
        <v>247</v>
      </c>
      <c r="D237" s="20"/>
      <c r="E237" s="20"/>
      <c r="F237" s="20"/>
      <c r="G237" s="21"/>
      <c r="H237" s="21"/>
      <c r="I237" s="20"/>
      <c r="J237" s="20"/>
      <c r="K237" s="20"/>
    </row>
    <row r="238" spans="1:11" customFormat="1" ht="15" customHeight="1" x14ac:dyDescent="0.25">
      <c r="A238" s="396" t="s">
        <v>347</v>
      </c>
      <c r="B238" s="185">
        <v>11368244</v>
      </c>
      <c r="C238" s="185">
        <v>0</v>
      </c>
      <c r="D238" s="188"/>
      <c r="E238" s="188"/>
      <c r="F238" s="188"/>
      <c r="G238" s="187"/>
      <c r="H238" s="187"/>
      <c r="I238" s="188"/>
      <c r="J238" s="188"/>
      <c r="K238" s="188"/>
    </row>
    <row r="239" spans="1:11" ht="15.75" customHeight="1" x14ac:dyDescent="0.25">
      <c r="A239" s="340" t="s">
        <v>281</v>
      </c>
      <c r="B239" s="34">
        <v>31782933</v>
      </c>
      <c r="C239" s="34">
        <v>36051431</v>
      </c>
      <c r="D239" s="20"/>
      <c r="E239" s="20"/>
      <c r="F239" s="20"/>
      <c r="G239" s="21"/>
      <c r="H239" s="21"/>
      <c r="I239" s="20"/>
      <c r="J239" s="20"/>
      <c r="K239" s="20"/>
    </row>
    <row r="240" spans="1:11" ht="15.75" customHeight="1" x14ac:dyDescent="0.25">
      <c r="A240" s="340" t="s">
        <v>384</v>
      </c>
      <c r="B240" s="185">
        <v>4293856</v>
      </c>
      <c r="C240" s="40"/>
      <c r="D240" s="20"/>
      <c r="E240" s="20"/>
      <c r="F240" s="20"/>
      <c r="G240" s="21"/>
      <c r="H240" s="21"/>
      <c r="I240" s="20"/>
      <c r="J240" s="20"/>
      <c r="K240" s="20"/>
    </row>
    <row r="241" spans="1:11" ht="15.75" customHeight="1" x14ac:dyDescent="0.25">
      <c r="A241" s="125" t="s">
        <v>418</v>
      </c>
      <c r="B241" s="34">
        <v>181818182</v>
      </c>
      <c r="C241" s="77">
        <v>0</v>
      </c>
      <c r="D241" s="20"/>
      <c r="E241" s="20"/>
      <c r="F241" s="20"/>
      <c r="G241" s="21"/>
      <c r="H241" s="21"/>
      <c r="I241" s="20"/>
      <c r="J241" s="20"/>
      <c r="K241" s="20"/>
    </row>
    <row r="242" spans="1:11" ht="15.75" customHeight="1" x14ac:dyDescent="0.25">
      <c r="A242" s="103" t="s">
        <v>228</v>
      </c>
      <c r="B242" s="95">
        <f>SUM(B238:B241)</f>
        <v>229263215</v>
      </c>
      <c r="C242" s="95">
        <f>SUM(C238:C241)</f>
        <v>36051431</v>
      </c>
      <c r="D242" s="174"/>
      <c r="E242" s="20"/>
      <c r="F242" s="20"/>
      <c r="G242" s="21"/>
      <c r="H242" s="21"/>
      <c r="I242" s="20"/>
      <c r="J242" s="20"/>
      <c r="K242" s="20"/>
    </row>
    <row r="243" spans="1:11" ht="15.75" customHeight="1" x14ac:dyDescent="0.25">
      <c r="A243" s="24"/>
      <c r="B243" s="44"/>
      <c r="C243" s="44"/>
      <c r="D243" s="96"/>
      <c r="E243" s="20"/>
      <c r="F243" s="20"/>
      <c r="G243" s="21"/>
      <c r="H243" s="21"/>
      <c r="I243" s="20"/>
      <c r="J243" s="20"/>
      <c r="K243" s="20"/>
    </row>
    <row r="244" spans="1:11" ht="15.75" customHeight="1" x14ac:dyDescent="0.25">
      <c r="A244" s="335" t="s">
        <v>173</v>
      </c>
      <c r="B244" s="20"/>
      <c r="C244" s="20"/>
      <c r="D244" s="20"/>
      <c r="E244" s="20"/>
      <c r="F244" s="20"/>
      <c r="G244" s="21"/>
      <c r="H244" s="21"/>
      <c r="I244" s="20"/>
      <c r="J244" s="20"/>
      <c r="K244" s="20"/>
    </row>
    <row r="245" spans="1:11" ht="15.75" customHeight="1" x14ac:dyDescent="0.25">
      <c r="A245" s="103" t="s">
        <v>223</v>
      </c>
      <c r="B245" s="67" t="s">
        <v>246</v>
      </c>
      <c r="C245" s="67" t="s">
        <v>247</v>
      </c>
      <c r="D245" s="20"/>
      <c r="E245" s="20"/>
      <c r="F245" s="20"/>
      <c r="G245" s="21"/>
      <c r="H245" s="21"/>
      <c r="I245" s="20"/>
      <c r="J245" s="20"/>
      <c r="K245" s="20"/>
    </row>
    <row r="246" spans="1:11" customFormat="1" ht="15.75" customHeight="1" x14ac:dyDescent="0.25">
      <c r="A246" s="397" t="s">
        <v>512</v>
      </c>
      <c r="B246" s="398">
        <v>430286198</v>
      </c>
      <c r="C246" s="398"/>
      <c r="D246" s="188"/>
      <c r="E246" s="188"/>
      <c r="F246" s="188"/>
      <c r="G246" s="187"/>
      <c r="H246" s="187"/>
      <c r="I246" s="188"/>
      <c r="J246" s="188"/>
      <c r="K246" s="188"/>
    </row>
    <row r="247" spans="1:11" ht="15.75" customHeight="1" x14ac:dyDescent="0.25">
      <c r="A247" s="126" t="s">
        <v>513</v>
      </c>
      <c r="B247" s="77">
        <v>0</v>
      </c>
      <c r="C247" s="77"/>
      <c r="D247" s="20"/>
      <c r="E247" s="20"/>
      <c r="F247" s="20"/>
      <c r="G247" s="21"/>
      <c r="H247" s="21"/>
      <c r="I247" s="20"/>
      <c r="J247" s="20"/>
      <c r="K247" s="20"/>
    </row>
    <row r="248" spans="1:11" ht="15.75" customHeight="1" x14ac:dyDescent="0.25">
      <c r="A248" s="126" t="s">
        <v>514</v>
      </c>
      <c r="B248" s="77">
        <v>0</v>
      </c>
      <c r="C248" s="77"/>
      <c r="D248" s="20"/>
      <c r="E248" s="20"/>
      <c r="F248" s="20"/>
      <c r="G248" s="21"/>
      <c r="H248" s="21"/>
      <c r="I248" s="20"/>
      <c r="J248" s="20"/>
      <c r="K248" s="20"/>
    </row>
    <row r="249" spans="1:11" ht="15.75" customHeight="1" x14ac:dyDescent="0.25">
      <c r="A249" s="126" t="s">
        <v>548</v>
      </c>
      <c r="B249" s="77">
        <v>2835034</v>
      </c>
      <c r="C249" s="77"/>
      <c r="D249" s="20"/>
      <c r="E249" s="20"/>
      <c r="F249" s="20"/>
      <c r="G249" s="21"/>
      <c r="H249" s="21"/>
      <c r="I249" s="20"/>
      <c r="J249" s="20"/>
      <c r="K249" s="20"/>
    </row>
    <row r="250" spans="1:11" ht="15.75" customHeight="1" x14ac:dyDescent="0.25">
      <c r="A250" s="126" t="s">
        <v>547</v>
      </c>
      <c r="B250" s="77">
        <v>11741022</v>
      </c>
      <c r="C250" s="77"/>
      <c r="D250" s="20"/>
      <c r="E250" s="20"/>
      <c r="F250" s="20"/>
      <c r="G250" s="21"/>
      <c r="H250" s="21"/>
      <c r="I250" s="20"/>
      <c r="J250" s="20"/>
      <c r="K250" s="20"/>
    </row>
    <row r="251" spans="1:11" ht="15.75" customHeight="1" x14ac:dyDescent="0.25">
      <c r="A251" s="126" t="s">
        <v>545</v>
      </c>
      <c r="B251" s="77">
        <v>3760720</v>
      </c>
      <c r="C251" s="77"/>
      <c r="D251" s="20"/>
      <c r="E251" s="20"/>
      <c r="F251" s="20"/>
      <c r="G251" s="21"/>
      <c r="H251" s="21"/>
      <c r="I251" s="20"/>
      <c r="J251" s="20"/>
      <c r="K251" s="20"/>
    </row>
    <row r="252" spans="1:11" ht="15.75" customHeight="1" x14ac:dyDescent="0.25">
      <c r="A252" s="126" t="s">
        <v>546</v>
      </c>
      <c r="B252" s="77">
        <v>78</v>
      </c>
      <c r="C252" s="77"/>
      <c r="D252" s="20"/>
      <c r="E252" s="20"/>
      <c r="F252" s="20"/>
      <c r="G252" s="21"/>
      <c r="H252" s="21"/>
      <c r="I252" s="20"/>
      <c r="J252" s="20"/>
      <c r="K252" s="20"/>
    </row>
    <row r="253" spans="1:11" ht="15.75" customHeight="1" x14ac:dyDescent="0.25">
      <c r="A253" s="126" t="s">
        <v>549</v>
      </c>
      <c r="B253" s="77">
        <v>4434347</v>
      </c>
      <c r="C253" s="77"/>
      <c r="D253" s="20"/>
      <c r="E253" s="20"/>
      <c r="F253" s="20"/>
      <c r="G253" s="21"/>
      <c r="H253" s="21"/>
      <c r="I253" s="20"/>
      <c r="J253" s="20"/>
      <c r="K253" s="20"/>
    </row>
    <row r="254" spans="1:11" ht="15.75" customHeight="1" x14ac:dyDescent="0.25">
      <c r="A254" s="103" t="s">
        <v>228</v>
      </c>
      <c r="B254" s="95">
        <f>SUM(B246:B253)</f>
        <v>453057399</v>
      </c>
      <c r="C254" s="95">
        <f>SUM(C246:C253)</f>
        <v>0</v>
      </c>
      <c r="D254" s="96"/>
      <c r="E254" s="96"/>
      <c r="F254" s="96"/>
      <c r="G254" s="21"/>
      <c r="H254" s="21"/>
      <c r="I254" s="20"/>
      <c r="J254" s="20"/>
      <c r="K254" s="20"/>
    </row>
    <row r="255" spans="1:11" ht="15.75" customHeight="1" x14ac:dyDescent="0.25">
      <c r="A255" s="24"/>
      <c r="B255" s="44"/>
      <c r="C255" s="20"/>
      <c r="D255" s="96"/>
      <c r="E255" s="20"/>
      <c r="F255" s="20"/>
      <c r="G255" s="21"/>
      <c r="H255" s="21"/>
      <c r="I255" s="20"/>
      <c r="J255" s="20"/>
      <c r="K255" s="20"/>
    </row>
    <row r="256" spans="1:11" ht="15.75" customHeight="1" x14ac:dyDescent="0.25">
      <c r="A256" s="24"/>
      <c r="B256" s="20"/>
      <c r="C256" s="20"/>
      <c r="D256" s="96"/>
      <c r="E256" s="20"/>
      <c r="F256" s="20"/>
      <c r="G256" s="21"/>
      <c r="H256" s="21"/>
      <c r="I256" s="20"/>
      <c r="J256" s="20"/>
      <c r="K256" s="20"/>
    </row>
    <row r="257" spans="1:11" ht="15.75" customHeight="1" x14ac:dyDescent="0.25">
      <c r="A257" s="24" t="s">
        <v>172</v>
      </c>
      <c r="B257" s="20"/>
      <c r="C257" s="20"/>
      <c r="D257" s="20"/>
      <c r="E257" s="20"/>
      <c r="F257" s="20"/>
      <c r="G257" s="21"/>
      <c r="H257" s="21"/>
      <c r="I257" s="20"/>
      <c r="J257" s="20"/>
      <c r="K257" s="20"/>
    </row>
    <row r="258" spans="1:11" ht="15.75" customHeight="1" x14ac:dyDescent="0.25">
      <c r="A258" s="24"/>
      <c r="B258" s="20"/>
      <c r="C258" s="20"/>
      <c r="D258" s="20"/>
      <c r="E258" s="20"/>
      <c r="F258" s="20"/>
      <c r="G258" s="21"/>
      <c r="H258" s="21"/>
      <c r="I258" s="20"/>
      <c r="J258" s="20"/>
      <c r="K258" s="20"/>
    </row>
    <row r="259" spans="1:11" ht="15.75" customHeight="1" x14ac:dyDescent="0.25">
      <c r="A259" s="103" t="s">
        <v>223</v>
      </c>
      <c r="B259" s="67" t="s">
        <v>246</v>
      </c>
      <c r="C259" s="67" t="s">
        <v>247</v>
      </c>
      <c r="D259" s="20"/>
      <c r="E259" s="20"/>
      <c r="F259" s="20"/>
      <c r="G259" s="21"/>
      <c r="H259" s="21"/>
      <c r="I259" s="20"/>
      <c r="J259" s="20"/>
      <c r="K259" s="20"/>
    </row>
    <row r="260" spans="1:11" ht="15.75" customHeight="1" x14ac:dyDescent="0.25">
      <c r="A260" s="126" t="s">
        <v>515</v>
      </c>
      <c r="B260" s="77">
        <v>0</v>
      </c>
      <c r="C260" s="77">
        <v>0</v>
      </c>
      <c r="D260" s="96"/>
      <c r="E260" s="20"/>
      <c r="F260" s="20"/>
      <c r="G260" s="21"/>
      <c r="H260" s="21"/>
      <c r="I260" s="20"/>
      <c r="J260" s="20"/>
      <c r="K260" s="20"/>
    </row>
    <row r="261" spans="1:11" ht="15.75" customHeight="1" x14ac:dyDescent="0.25">
      <c r="A261" s="126" t="s">
        <v>516</v>
      </c>
      <c r="B261" s="77">
        <v>0</v>
      </c>
      <c r="C261" s="77">
        <v>0</v>
      </c>
      <c r="D261" s="96"/>
      <c r="E261" s="20"/>
      <c r="F261" s="20"/>
      <c r="G261" s="21"/>
      <c r="H261" s="21"/>
      <c r="I261" s="20"/>
      <c r="J261" s="20"/>
      <c r="K261" s="20"/>
    </row>
    <row r="262" spans="1:11" customFormat="1" ht="15.75" customHeight="1" x14ac:dyDescent="0.25">
      <c r="A262" s="397" t="s">
        <v>568</v>
      </c>
      <c r="B262" s="398">
        <v>9245816</v>
      </c>
      <c r="C262" s="398">
        <v>0</v>
      </c>
      <c r="D262" s="399"/>
      <c r="E262" s="188"/>
      <c r="F262" s="188"/>
      <c r="G262" s="187"/>
      <c r="H262" s="187"/>
      <c r="I262" s="188"/>
      <c r="J262" s="188"/>
      <c r="K262" s="188"/>
    </row>
    <row r="263" spans="1:11" ht="15.75" customHeight="1" x14ac:dyDescent="0.25">
      <c r="A263" s="103" t="s">
        <v>228</v>
      </c>
      <c r="B263" s="95">
        <f>SUM(B260:B262)</f>
        <v>9245816</v>
      </c>
      <c r="C263" s="95">
        <f>SUM(C260:C262)</f>
        <v>0</v>
      </c>
      <c r="D263" s="96"/>
      <c r="E263" s="96"/>
      <c r="F263" s="20"/>
      <c r="G263" s="21"/>
      <c r="H263" s="21"/>
      <c r="I263" s="20"/>
      <c r="J263" s="20"/>
      <c r="K263" s="20"/>
    </row>
    <row r="264" spans="1:11" ht="15.75" customHeight="1" x14ac:dyDescent="0.25">
      <c r="A264" s="102"/>
      <c r="B264" s="20"/>
      <c r="C264" s="20"/>
      <c r="D264" s="20"/>
      <c r="E264" s="20"/>
      <c r="F264" s="20"/>
      <c r="G264" s="21"/>
      <c r="H264" s="21"/>
      <c r="I264" s="20"/>
      <c r="J264" s="20"/>
      <c r="K264" s="20"/>
    </row>
    <row r="265" spans="1:11" ht="15.75" customHeight="1" x14ac:dyDescent="0.25">
      <c r="A265" s="24" t="s">
        <v>349</v>
      </c>
      <c r="B265" s="20"/>
      <c r="C265" s="20"/>
    </row>
    <row r="266" spans="1:11" ht="15.75" customHeight="1" x14ac:dyDescent="0.25">
      <c r="A266" s="103" t="s">
        <v>350</v>
      </c>
      <c r="B266" s="86" t="s">
        <v>246</v>
      </c>
      <c r="C266" s="86" t="s">
        <v>247</v>
      </c>
      <c r="D266" s="20"/>
      <c r="E266" s="20"/>
      <c r="F266" s="20"/>
      <c r="G266" s="21"/>
      <c r="H266" s="21"/>
      <c r="I266" s="20"/>
      <c r="J266" s="20"/>
      <c r="K266" s="20"/>
    </row>
    <row r="267" spans="1:11" ht="15.75" customHeight="1" x14ac:dyDescent="0.25">
      <c r="A267" s="106" t="s">
        <v>497</v>
      </c>
      <c r="B267" s="71">
        <v>0</v>
      </c>
      <c r="C267" s="71">
        <v>4674461484</v>
      </c>
      <c r="D267" s="20"/>
      <c r="E267" s="20"/>
      <c r="F267" s="20"/>
      <c r="G267" s="21"/>
      <c r="H267" s="21"/>
      <c r="I267" s="20"/>
      <c r="J267" s="20"/>
      <c r="K267" s="20"/>
    </row>
    <row r="268" spans="1:11" ht="15.75" customHeight="1" x14ac:dyDescent="0.25">
      <c r="A268" s="106" t="s">
        <v>385</v>
      </c>
      <c r="B268" s="71">
        <v>50172626</v>
      </c>
      <c r="C268" s="71"/>
      <c r="D268" s="20"/>
      <c r="E268" s="20"/>
      <c r="F268" s="20"/>
      <c r="G268" s="21"/>
      <c r="H268" s="21"/>
      <c r="I268" s="20"/>
      <c r="J268" s="20"/>
      <c r="K268" s="20"/>
    </row>
    <row r="269" spans="1:11" ht="15.75" customHeight="1" x14ac:dyDescent="0.25">
      <c r="A269" s="106" t="s">
        <v>569</v>
      </c>
      <c r="B269" s="71">
        <v>3590834</v>
      </c>
      <c r="C269" s="71"/>
      <c r="D269" s="44"/>
      <c r="E269" s="20"/>
      <c r="F269" s="20"/>
      <c r="G269" s="21"/>
      <c r="H269" s="21"/>
      <c r="I269" s="20"/>
      <c r="J269" s="20"/>
      <c r="K269" s="20"/>
    </row>
    <row r="270" spans="1:11" ht="15.75" customHeight="1" x14ac:dyDescent="0.25">
      <c r="A270" s="106" t="s">
        <v>489</v>
      </c>
      <c r="B270" s="71">
        <v>0</v>
      </c>
      <c r="C270" s="71"/>
      <c r="D270" s="20"/>
      <c r="E270" s="20"/>
      <c r="F270" s="20"/>
      <c r="G270" s="21"/>
      <c r="H270" s="21"/>
      <c r="I270" s="20"/>
      <c r="J270" s="20"/>
      <c r="K270" s="20"/>
    </row>
    <row r="271" spans="1:11" ht="15.75" customHeight="1" x14ac:dyDescent="0.25">
      <c r="A271" s="106" t="s">
        <v>66</v>
      </c>
      <c r="B271" s="71">
        <v>7575509</v>
      </c>
      <c r="C271" s="71"/>
      <c r="D271" s="20"/>
      <c r="E271" s="20"/>
      <c r="F271" s="20"/>
      <c r="G271" s="21"/>
      <c r="H271" s="21"/>
      <c r="I271" s="20"/>
      <c r="J271" s="20"/>
      <c r="K271" s="20"/>
    </row>
    <row r="272" spans="1:11" ht="15.75" customHeight="1" x14ac:dyDescent="0.25">
      <c r="A272" s="103" t="s">
        <v>228</v>
      </c>
      <c r="B272" s="95">
        <f>SUM(B267:B271)</f>
        <v>61338969</v>
      </c>
      <c r="C272" s="95">
        <f>SUM(C267:C271)</f>
        <v>4674461484</v>
      </c>
      <c r="D272" s="96"/>
      <c r="E272" s="96"/>
      <c r="F272" s="96"/>
      <c r="G272" s="21"/>
      <c r="H272" s="21"/>
      <c r="I272" s="20"/>
      <c r="J272" s="20"/>
      <c r="K272" s="20"/>
    </row>
    <row r="273" spans="1:11" ht="15.75" customHeight="1" x14ac:dyDescent="0.25">
      <c r="A273" s="24"/>
      <c r="B273" s="44"/>
      <c r="C273" s="20"/>
      <c r="D273" s="20"/>
      <c r="E273" s="20"/>
      <c r="F273" s="20"/>
      <c r="G273" s="21"/>
      <c r="H273" s="21"/>
      <c r="I273" s="20"/>
      <c r="J273" s="20"/>
      <c r="K273" s="20"/>
    </row>
    <row r="274" spans="1:11" ht="15.75" customHeight="1" x14ac:dyDescent="0.25">
      <c r="A274" s="24" t="s">
        <v>174</v>
      </c>
      <c r="B274" s="20"/>
      <c r="C274" s="20"/>
      <c r="D274" s="20"/>
      <c r="E274" s="20"/>
      <c r="F274" s="20"/>
      <c r="G274" s="21"/>
      <c r="H274" s="21"/>
      <c r="I274" s="20"/>
      <c r="J274" s="20"/>
      <c r="K274" s="20"/>
    </row>
    <row r="275" spans="1:11" ht="15.75" customHeight="1" x14ac:dyDescent="0.25">
      <c r="A275" s="103" t="s">
        <v>70</v>
      </c>
      <c r="B275" s="86" t="s">
        <v>246</v>
      </c>
      <c r="C275" s="86" t="s">
        <v>247</v>
      </c>
      <c r="D275" s="44"/>
      <c r="E275" s="20"/>
      <c r="F275" s="20"/>
      <c r="G275" s="21"/>
      <c r="H275" s="21"/>
      <c r="I275" s="20"/>
      <c r="J275" s="20"/>
      <c r="K275" s="20"/>
    </row>
    <row r="276" spans="1:11" ht="15.75" customHeight="1" x14ac:dyDescent="0.25">
      <c r="A276" s="106" t="s">
        <v>523</v>
      </c>
      <c r="B276" s="71">
        <v>0</v>
      </c>
      <c r="C276" s="71">
        <v>0</v>
      </c>
      <c r="D276" s="44"/>
      <c r="E276" s="20"/>
      <c r="F276" s="20"/>
      <c r="G276" s="21"/>
      <c r="H276" s="21"/>
      <c r="I276" s="20"/>
      <c r="J276" s="20"/>
      <c r="K276" s="20"/>
    </row>
    <row r="277" spans="1:11" ht="15.75" customHeight="1" x14ac:dyDescent="0.25">
      <c r="A277" s="106" t="s">
        <v>524</v>
      </c>
      <c r="B277" s="71">
        <v>0</v>
      </c>
      <c r="C277" s="71">
        <v>0</v>
      </c>
      <c r="D277" s="44"/>
      <c r="E277" s="20"/>
      <c r="F277" s="20"/>
      <c r="G277" s="21"/>
      <c r="H277" s="21"/>
      <c r="I277" s="20"/>
      <c r="J277" s="20"/>
      <c r="K277" s="20"/>
    </row>
    <row r="278" spans="1:11" ht="15.75" customHeight="1" x14ac:dyDescent="0.25">
      <c r="A278" s="106" t="s">
        <v>175</v>
      </c>
      <c r="B278" s="71">
        <v>255576765</v>
      </c>
      <c r="C278" s="71">
        <v>39925000</v>
      </c>
      <c r="D278" s="44"/>
      <c r="E278" s="20"/>
      <c r="F278" s="20"/>
      <c r="G278" s="21"/>
      <c r="H278" s="21"/>
      <c r="I278" s="20"/>
      <c r="J278" s="20"/>
      <c r="K278" s="20"/>
    </row>
    <row r="279" spans="1:11" ht="15.75" customHeight="1" x14ac:dyDescent="0.25">
      <c r="A279" s="106" t="s">
        <v>395</v>
      </c>
      <c r="B279" s="71">
        <v>80400000</v>
      </c>
      <c r="C279" s="71">
        <v>0</v>
      </c>
      <c r="D279" s="44"/>
      <c r="E279" s="20"/>
      <c r="F279" s="20"/>
      <c r="G279" s="21"/>
      <c r="H279" s="21"/>
      <c r="I279" s="20"/>
      <c r="J279" s="20"/>
      <c r="K279" s="20"/>
    </row>
    <row r="280" spans="1:11" ht="15.75" customHeight="1" x14ac:dyDescent="0.25">
      <c r="A280" s="106" t="s">
        <v>490</v>
      </c>
      <c r="B280" s="71">
        <v>6699999</v>
      </c>
      <c r="C280" s="71">
        <v>0</v>
      </c>
      <c r="D280" s="44"/>
      <c r="E280" s="20"/>
      <c r="F280" s="20"/>
      <c r="G280" s="21"/>
      <c r="H280" s="21"/>
      <c r="I280" s="20"/>
      <c r="J280" s="20"/>
      <c r="K280" s="20"/>
    </row>
    <row r="281" spans="1:11" ht="15.75" customHeight="1" x14ac:dyDescent="0.25">
      <c r="A281" s="106" t="s">
        <v>517</v>
      </c>
      <c r="B281" s="71"/>
      <c r="C281" s="71">
        <v>0</v>
      </c>
      <c r="D281" s="44"/>
      <c r="E281" s="20"/>
      <c r="F281" s="20"/>
      <c r="G281" s="21"/>
      <c r="H281" s="21"/>
      <c r="I281" s="20"/>
      <c r="J281" s="20"/>
      <c r="K281" s="20"/>
    </row>
    <row r="282" spans="1:11" ht="15.75" customHeight="1" x14ac:dyDescent="0.25">
      <c r="A282" s="106" t="s">
        <v>491</v>
      </c>
      <c r="B282" s="71">
        <v>13266000</v>
      </c>
      <c r="C282" s="71">
        <v>0</v>
      </c>
      <c r="D282" s="44"/>
      <c r="E282" s="20"/>
      <c r="F282" s="20"/>
      <c r="G282" s="21"/>
      <c r="H282" s="21"/>
      <c r="I282" s="20"/>
      <c r="J282" s="20"/>
      <c r="K282" s="20"/>
    </row>
    <row r="283" spans="1:11" ht="15.75" customHeight="1" x14ac:dyDescent="0.25">
      <c r="A283" s="106" t="s">
        <v>68</v>
      </c>
      <c r="B283" s="71"/>
      <c r="C283" s="71">
        <v>0</v>
      </c>
      <c r="D283" s="20"/>
      <c r="E283" s="20"/>
      <c r="F283" s="20"/>
      <c r="G283" s="21"/>
      <c r="H283" s="21"/>
      <c r="I283" s="20"/>
      <c r="J283" s="20"/>
      <c r="K283" s="20"/>
    </row>
    <row r="284" spans="1:11" ht="15.75" customHeight="1" x14ac:dyDescent="0.25">
      <c r="A284" s="106" t="s">
        <v>518</v>
      </c>
      <c r="B284" s="71"/>
      <c r="C284" s="71">
        <v>0</v>
      </c>
      <c r="D284" s="20"/>
      <c r="E284" s="20"/>
      <c r="F284" s="20"/>
      <c r="G284" s="21"/>
      <c r="H284" s="21"/>
      <c r="I284" s="20"/>
      <c r="J284" s="20"/>
      <c r="K284" s="20"/>
    </row>
    <row r="285" spans="1:11" ht="15.75" customHeight="1" x14ac:dyDescent="0.25">
      <c r="A285" s="106" t="s">
        <v>396</v>
      </c>
      <c r="B285" s="71"/>
      <c r="C285" s="71">
        <v>0</v>
      </c>
      <c r="D285" s="20"/>
      <c r="E285" s="20"/>
      <c r="F285" s="20"/>
      <c r="G285" s="21"/>
      <c r="H285" s="21"/>
      <c r="I285" s="20"/>
      <c r="J285" s="20"/>
      <c r="K285" s="20"/>
    </row>
    <row r="286" spans="1:11" ht="15.75" customHeight="1" x14ac:dyDescent="0.25">
      <c r="A286" s="106" t="s">
        <v>519</v>
      </c>
      <c r="B286" s="71">
        <v>17606961</v>
      </c>
      <c r="C286" s="71">
        <v>0</v>
      </c>
      <c r="D286" s="20"/>
      <c r="E286" s="20"/>
      <c r="F286" s="20"/>
      <c r="G286" s="21"/>
      <c r="H286" s="21"/>
      <c r="I286" s="20"/>
      <c r="J286" s="20"/>
      <c r="K286" s="20"/>
    </row>
    <row r="287" spans="1:11" ht="15.75" customHeight="1" x14ac:dyDescent="0.25">
      <c r="A287" s="106" t="s">
        <v>520</v>
      </c>
      <c r="B287" s="71"/>
      <c r="C287" s="71">
        <v>0</v>
      </c>
      <c r="D287" s="20"/>
      <c r="E287" s="20"/>
      <c r="F287" s="20"/>
      <c r="G287" s="21"/>
      <c r="H287" s="21"/>
      <c r="I287" s="20"/>
      <c r="J287" s="20"/>
      <c r="K287" s="20"/>
    </row>
    <row r="288" spans="1:11" ht="15.75" customHeight="1" x14ac:dyDescent="0.25">
      <c r="A288" s="106" t="s">
        <v>521</v>
      </c>
      <c r="B288" s="71"/>
      <c r="C288" s="71">
        <v>0</v>
      </c>
      <c r="D288" s="20"/>
      <c r="E288" s="20"/>
      <c r="F288" s="20"/>
      <c r="G288" s="21"/>
      <c r="H288" s="21"/>
      <c r="I288" s="20"/>
      <c r="J288" s="20"/>
      <c r="K288" s="20"/>
    </row>
    <row r="289" spans="1:11" ht="15.75" customHeight="1" x14ac:dyDescent="0.25">
      <c r="A289" s="106" t="s">
        <v>100</v>
      </c>
      <c r="B289" s="71"/>
      <c r="C289" s="71">
        <v>0</v>
      </c>
      <c r="D289" s="20"/>
      <c r="E289" s="20"/>
      <c r="F289" s="20"/>
      <c r="G289" s="21"/>
      <c r="H289" s="21"/>
      <c r="I289" s="20"/>
      <c r="J289" s="20"/>
      <c r="K289" s="20"/>
    </row>
    <row r="290" spans="1:11" ht="15.75" customHeight="1" x14ac:dyDescent="0.25">
      <c r="A290" s="106" t="s">
        <v>522</v>
      </c>
      <c r="B290" s="71"/>
      <c r="C290" s="71">
        <v>0</v>
      </c>
      <c r="D290" s="20"/>
      <c r="E290" s="20"/>
      <c r="F290" s="20"/>
      <c r="G290" s="21"/>
      <c r="H290" s="21"/>
      <c r="I290" s="20"/>
      <c r="J290" s="20"/>
      <c r="K290" s="20"/>
    </row>
    <row r="291" spans="1:11" ht="15.75" customHeight="1" x14ac:dyDescent="0.25">
      <c r="A291" s="106" t="s">
        <v>556</v>
      </c>
      <c r="B291" s="71">
        <v>4233639</v>
      </c>
      <c r="C291" s="71">
        <v>0</v>
      </c>
      <c r="D291" s="20"/>
      <c r="E291" s="20"/>
      <c r="F291" s="20"/>
      <c r="G291" s="21"/>
      <c r="H291" s="21"/>
      <c r="I291" s="20"/>
      <c r="J291" s="20"/>
      <c r="K291" s="20"/>
    </row>
    <row r="292" spans="1:11" ht="15.75" customHeight="1" x14ac:dyDescent="0.25">
      <c r="A292" s="106" t="s">
        <v>570</v>
      </c>
      <c r="B292" s="71">
        <v>40573658</v>
      </c>
      <c r="C292" s="71">
        <v>1077061</v>
      </c>
      <c r="D292" s="20"/>
      <c r="E292" s="20"/>
      <c r="F292" s="20"/>
      <c r="G292" s="21"/>
      <c r="H292" s="21"/>
      <c r="I292" s="20"/>
      <c r="J292" s="20"/>
      <c r="K292" s="20"/>
    </row>
    <row r="293" spans="1:11" ht="15.75" customHeight="1" x14ac:dyDescent="0.25">
      <c r="A293" s="106" t="s">
        <v>557</v>
      </c>
      <c r="B293" s="71">
        <v>62294634</v>
      </c>
      <c r="C293" s="71">
        <v>0</v>
      </c>
      <c r="D293" s="20"/>
      <c r="E293" s="20"/>
      <c r="F293" s="20"/>
      <c r="G293" s="21"/>
      <c r="H293" s="21"/>
      <c r="I293" s="20"/>
      <c r="J293" s="20"/>
      <c r="K293" s="20"/>
    </row>
    <row r="294" spans="1:11" ht="15.75" customHeight="1" x14ac:dyDescent="0.25">
      <c r="A294" s="103" t="s">
        <v>176</v>
      </c>
      <c r="B294" s="87">
        <f>SUM(B276:B293)</f>
        <v>480651656</v>
      </c>
      <c r="C294" s="87">
        <f>SUM(C276:C293)</f>
        <v>41002061</v>
      </c>
      <c r="D294" s="44"/>
      <c r="E294" s="44"/>
      <c r="F294" s="44"/>
      <c r="G294" s="21"/>
      <c r="H294" s="21"/>
      <c r="I294" s="20"/>
      <c r="J294" s="20"/>
      <c r="K294" s="20"/>
    </row>
    <row r="295" spans="1:11" ht="15.75" customHeight="1" x14ac:dyDescent="0.25">
      <c r="A295" s="24"/>
      <c r="B295" s="88"/>
      <c r="C295" s="88"/>
      <c r="D295" s="44"/>
      <c r="E295" s="44"/>
      <c r="F295" s="44"/>
      <c r="G295" s="21"/>
      <c r="H295" s="21"/>
      <c r="I295" s="20"/>
      <c r="J295" s="20"/>
      <c r="K295" s="20"/>
    </row>
    <row r="296" spans="1:11" ht="15.75" customHeight="1" x14ac:dyDescent="0.25">
      <c r="A296" s="102"/>
      <c r="B296" s="20"/>
      <c r="C296" s="20"/>
      <c r="D296" s="20"/>
      <c r="E296" s="20"/>
      <c r="F296" s="20"/>
      <c r="G296" s="21"/>
      <c r="H296" s="21"/>
      <c r="I296" s="20"/>
      <c r="J296" s="20"/>
      <c r="K296" s="20"/>
    </row>
    <row r="297" spans="1:11" ht="15.75" customHeight="1" x14ac:dyDescent="0.25">
      <c r="A297" s="335" t="s">
        <v>177</v>
      </c>
      <c r="B297" s="20"/>
      <c r="C297" s="20"/>
      <c r="D297" s="20"/>
      <c r="E297" s="20"/>
      <c r="F297" s="20"/>
      <c r="G297" s="21"/>
      <c r="H297" s="21"/>
      <c r="I297" s="20"/>
      <c r="J297" s="20"/>
      <c r="K297" s="20"/>
    </row>
    <row r="298" spans="1:11" ht="15.75" customHeight="1" x14ac:dyDescent="0.25">
      <c r="A298" s="24"/>
      <c r="B298" s="86" t="s">
        <v>246</v>
      </c>
      <c r="C298" s="86" t="s">
        <v>247</v>
      </c>
      <c r="D298" s="20"/>
      <c r="E298" s="20"/>
      <c r="F298" s="20"/>
      <c r="G298" s="21"/>
      <c r="H298" s="21"/>
      <c r="I298" s="20"/>
      <c r="J298" s="20"/>
      <c r="K298" s="20"/>
    </row>
    <row r="299" spans="1:11" ht="15.75" customHeight="1" x14ac:dyDescent="0.25">
      <c r="A299" s="106" t="s">
        <v>255</v>
      </c>
      <c r="B299" s="298"/>
      <c r="C299" s="40"/>
      <c r="D299" s="20"/>
      <c r="E299" s="20"/>
      <c r="F299" s="20"/>
      <c r="G299" s="21"/>
      <c r="H299" s="21"/>
      <c r="I299" s="20"/>
      <c r="J299" s="20"/>
      <c r="K299" s="20"/>
    </row>
    <row r="300" spans="1:11" ht="15.75" customHeight="1" x14ac:dyDescent="0.25">
      <c r="A300" s="103" t="s">
        <v>169</v>
      </c>
      <c r="B300" s="97">
        <v>0</v>
      </c>
      <c r="C300" s="97">
        <v>0</v>
      </c>
      <c r="D300" s="96"/>
      <c r="E300" s="96"/>
      <c r="F300" s="96"/>
      <c r="G300" s="21"/>
      <c r="H300" s="21"/>
      <c r="I300" s="20"/>
      <c r="J300" s="20"/>
      <c r="K300" s="20"/>
    </row>
    <row r="301" spans="1:11" ht="15.75" customHeight="1" x14ac:dyDescent="0.25">
      <c r="A301" s="24"/>
      <c r="B301" s="20"/>
      <c r="C301" s="20"/>
      <c r="D301" s="20"/>
      <c r="E301" s="20"/>
      <c r="F301" s="20"/>
      <c r="G301" s="21"/>
      <c r="H301" s="21"/>
      <c r="I301" s="20"/>
      <c r="J301" s="20"/>
      <c r="K301" s="20"/>
    </row>
    <row r="302" spans="1:11" ht="15.75" customHeight="1" x14ac:dyDescent="0.25">
      <c r="A302" s="102"/>
      <c r="B302" s="20"/>
      <c r="C302" s="20"/>
      <c r="D302" s="20"/>
      <c r="E302" s="20"/>
      <c r="F302" s="20"/>
      <c r="G302" s="21"/>
      <c r="H302" s="21"/>
      <c r="I302" s="20"/>
      <c r="J302" s="20"/>
      <c r="K302" s="20"/>
    </row>
    <row r="303" spans="1:11" ht="15.75" customHeight="1" x14ac:dyDescent="0.25">
      <c r="A303" s="24" t="s">
        <v>178</v>
      </c>
      <c r="B303" s="20"/>
      <c r="C303" s="20"/>
      <c r="D303" s="20"/>
      <c r="E303" s="20"/>
      <c r="F303" s="20"/>
      <c r="G303" s="21"/>
      <c r="H303" s="21"/>
      <c r="I303" s="20"/>
      <c r="J303" s="20"/>
      <c r="K303" s="20"/>
    </row>
    <row r="304" spans="1:11" ht="15.75" customHeight="1" x14ac:dyDescent="0.25">
      <c r="A304" s="24"/>
      <c r="B304" s="20"/>
      <c r="C304" s="20"/>
      <c r="D304" s="20"/>
      <c r="E304" s="20"/>
      <c r="F304" s="20"/>
      <c r="G304" s="21"/>
      <c r="H304" s="21"/>
      <c r="I304" s="20"/>
      <c r="J304" s="20"/>
      <c r="K304" s="20"/>
    </row>
    <row r="305" spans="1:11" ht="15.75" customHeight="1" x14ac:dyDescent="0.25">
      <c r="A305" s="103" t="s">
        <v>223</v>
      </c>
      <c r="B305" s="132" t="s">
        <v>246</v>
      </c>
      <c r="C305" s="132" t="s">
        <v>247</v>
      </c>
      <c r="D305" s="20"/>
      <c r="E305" s="20"/>
      <c r="F305" s="20"/>
      <c r="G305" s="21"/>
      <c r="H305" s="21"/>
      <c r="I305" s="20"/>
      <c r="J305" s="20"/>
      <c r="K305" s="20"/>
    </row>
    <row r="306" spans="1:11" ht="15.75" customHeight="1" x14ac:dyDescent="0.25">
      <c r="A306" s="125" t="s">
        <v>473</v>
      </c>
      <c r="B306" s="77">
        <v>11921999</v>
      </c>
      <c r="C306" s="77">
        <v>-59686247</v>
      </c>
      <c r="D306" s="20"/>
      <c r="E306" s="20"/>
      <c r="F306" s="20"/>
      <c r="G306" s="21"/>
      <c r="H306" s="21"/>
      <c r="I306" s="20"/>
      <c r="J306" s="20"/>
      <c r="K306" s="20"/>
    </row>
    <row r="307" spans="1:11" ht="15.75" customHeight="1" x14ac:dyDescent="0.25">
      <c r="A307" s="127" t="s">
        <v>289</v>
      </c>
      <c r="B307" s="77">
        <v>63005684</v>
      </c>
      <c r="C307" s="77">
        <v>-182610</v>
      </c>
      <c r="D307" s="20"/>
      <c r="E307" s="20"/>
      <c r="F307" s="20"/>
      <c r="G307" s="21"/>
      <c r="H307" s="21"/>
      <c r="I307" s="20"/>
      <c r="J307" s="20"/>
      <c r="K307" s="20"/>
    </row>
    <row r="308" spans="1:11" ht="15.75" customHeight="1" x14ac:dyDescent="0.25">
      <c r="A308" s="103" t="s">
        <v>169</v>
      </c>
      <c r="B308" s="95">
        <f>SUM(B306:B307)</f>
        <v>74927683</v>
      </c>
      <c r="C308" s="95">
        <f>SUM(C306:C307)</f>
        <v>-59868857</v>
      </c>
      <c r="D308" s="96"/>
      <c r="E308" s="44"/>
      <c r="F308" s="20"/>
      <c r="G308" s="21"/>
      <c r="H308" s="21"/>
      <c r="I308" s="20"/>
      <c r="J308" s="20"/>
      <c r="K308" s="20"/>
    </row>
    <row r="309" spans="1:11" ht="15.75" customHeight="1" x14ac:dyDescent="0.25">
      <c r="A309" s="24"/>
      <c r="B309" s="20"/>
      <c r="C309" s="20"/>
      <c r="D309" s="20"/>
      <c r="E309" s="44"/>
      <c r="F309" s="20"/>
      <c r="G309" s="21"/>
      <c r="H309" s="21"/>
      <c r="I309" s="20"/>
      <c r="J309" s="20"/>
      <c r="K309" s="20"/>
    </row>
    <row r="310" spans="1:11" ht="15.75" customHeight="1" x14ac:dyDescent="0.25">
      <c r="A310" s="24"/>
      <c r="B310" s="20"/>
      <c r="C310" s="20"/>
      <c r="D310" s="20"/>
      <c r="E310" s="20"/>
      <c r="F310" s="20"/>
      <c r="G310" s="21"/>
      <c r="H310" s="21"/>
      <c r="I310" s="20"/>
      <c r="J310" s="20"/>
      <c r="K310" s="20"/>
    </row>
    <row r="311" spans="1:11" ht="15.75" customHeight="1" x14ac:dyDescent="0.25">
      <c r="A311" s="24" t="s">
        <v>179</v>
      </c>
      <c r="B311" s="20"/>
      <c r="C311" s="20"/>
      <c r="D311" s="20"/>
      <c r="E311" s="20"/>
      <c r="F311" s="20"/>
      <c r="G311" s="21"/>
      <c r="H311" s="21"/>
      <c r="I311" s="20"/>
      <c r="J311" s="20"/>
      <c r="K311" s="20"/>
    </row>
    <row r="312" spans="1:11" ht="15.75" customHeight="1" x14ac:dyDescent="0.25">
      <c r="A312" s="24"/>
      <c r="B312" s="20"/>
      <c r="C312" s="20"/>
      <c r="D312" s="20"/>
      <c r="E312" s="20"/>
      <c r="F312" s="20"/>
      <c r="G312" s="21"/>
      <c r="H312" s="21"/>
      <c r="I312" s="20"/>
      <c r="J312" s="20"/>
      <c r="K312" s="20"/>
    </row>
    <row r="313" spans="1:11" ht="15.75" customHeight="1" x14ac:dyDescent="0.25">
      <c r="A313" s="24"/>
      <c r="B313" s="86" t="s">
        <v>246</v>
      </c>
      <c r="C313" s="86" t="s">
        <v>247</v>
      </c>
      <c r="D313" s="20"/>
      <c r="E313" s="20"/>
      <c r="F313" s="20"/>
      <c r="G313" s="21"/>
      <c r="H313" s="21"/>
      <c r="I313" s="20"/>
      <c r="J313" s="20"/>
      <c r="K313" s="20"/>
    </row>
    <row r="314" spans="1:11" ht="15.75" customHeight="1" x14ac:dyDescent="0.25">
      <c r="A314" s="106" t="s">
        <v>255</v>
      </c>
      <c r="B314" s="298">
        <v>0</v>
      </c>
      <c r="C314" s="77">
        <v>0</v>
      </c>
      <c r="D314" s="20"/>
      <c r="E314" s="20"/>
      <c r="F314" s="20"/>
      <c r="G314" s="21"/>
      <c r="H314" s="21"/>
      <c r="I314" s="20"/>
      <c r="J314" s="20"/>
      <c r="K314" s="20"/>
    </row>
    <row r="315" spans="1:11" ht="15.75" customHeight="1" x14ac:dyDescent="0.25">
      <c r="A315" s="103" t="s">
        <v>169</v>
      </c>
      <c r="B315" s="97">
        <f>SUM(B314)</f>
        <v>0</v>
      </c>
      <c r="C315" s="97">
        <f>SUM(C314)</f>
        <v>0</v>
      </c>
      <c r="D315" s="96"/>
      <c r="E315" s="96"/>
      <c r="F315" s="96"/>
      <c r="G315" s="21"/>
      <c r="H315" s="21"/>
      <c r="I315" s="20"/>
      <c r="J315" s="20"/>
      <c r="K315" s="20"/>
    </row>
    <row r="316" spans="1:11" ht="15.75" customHeight="1" x14ac:dyDescent="0.25">
      <c r="A316" s="24"/>
      <c r="B316" s="20"/>
      <c r="C316" s="20"/>
      <c r="D316" s="20"/>
      <c r="E316" s="20"/>
      <c r="F316" s="20"/>
      <c r="G316" s="21"/>
      <c r="H316" s="21"/>
      <c r="I316" s="20"/>
      <c r="J316" s="20"/>
      <c r="K316" s="20"/>
    </row>
    <row r="317" spans="1:11" ht="15.75" customHeight="1" x14ac:dyDescent="0.25">
      <c r="A317" s="24" t="s">
        <v>266</v>
      </c>
      <c r="B317" s="20"/>
      <c r="C317" s="20"/>
      <c r="D317" s="20"/>
      <c r="E317" s="20"/>
      <c r="F317" s="20"/>
      <c r="G317" s="21"/>
      <c r="H317" s="21"/>
      <c r="I317" s="20"/>
      <c r="J317" s="20"/>
      <c r="K317" s="20"/>
    </row>
    <row r="318" spans="1:11" ht="15.75" customHeight="1" x14ac:dyDescent="0.25">
      <c r="A318" s="24" t="s">
        <v>180</v>
      </c>
      <c r="B318" s="20"/>
      <c r="C318" s="20"/>
      <c r="D318" s="20"/>
      <c r="E318" s="20"/>
      <c r="F318" s="20"/>
      <c r="G318" s="21"/>
      <c r="H318" s="21"/>
      <c r="I318" s="20"/>
      <c r="J318" s="20"/>
      <c r="K318" s="20"/>
    </row>
    <row r="319" spans="1:11" ht="15.75" customHeight="1" x14ac:dyDescent="0.25">
      <c r="A319" s="24"/>
      <c r="B319" s="20"/>
      <c r="C319" s="20"/>
      <c r="D319" s="20"/>
      <c r="E319" s="20"/>
      <c r="F319" s="20"/>
      <c r="G319" s="21"/>
      <c r="H319" s="21"/>
      <c r="I319" s="20"/>
      <c r="J319" s="20"/>
      <c r="K319" s="20"/>
    </row>
    <row r="320" spans="1:11" ht="15.75" customHeight="1" x14ac:dyDescent="0.25">
      <c r="A320" s="102" t="s">
        <v>433</v>
      </c>
      <c r="B320" s="20"/>
      <c r="C320" s="20"/>
      <c r="D320" s="20"/>
      <c r="E320" s="20"/>
      <c r="F320" s="20"/>
      <c r="G320" s="21"/>
      <c r="H320" s="21"/>
      <c r="I320" s="20"/>
      <c r="J320" s="20"/>
      <c r="K320" s="20"/>
    </row>
    <row r="321" spans="1:11" ht="15.75" customHeight="1" x14ac:dyDescent="0.25">
      <c r="A321" s="102"/>
      <c r="B321" s="20"/>
      <c r="C321" s="20"/>
      <c r="D321" s="20"/>
      <c r="E321" s="20"/>
      <c r="F321" s="20"/>
      <c r="G321" s="21"/>
      <c r="H321" s="21"/>
      <c r="I321" s="20"/>
      <c r="J321" s="20"/>
      <c r="K321" s="20"/>
    </row>
    <row r="322" spans="1:11" ht="15.75" customHeight="1" x14ac:dyDescent="0.25">
      <c r="A322" s="24" t="s">
        <v>181</v>
      </c>
      <c r="B322" s="20"/>
      <c r="C322" s="20"/>
      <c r="D322" s="20"/>
      <c r="E322" s="20"/>
      <c r="F322" s="20"/>
      <c r="G322" s="21"/>
      <c r="H322" s="21"/>
      <c r="I322" s="20"/>
      <c r="J322" s="20"/>
      <c r="K322" s="20"/>
    </row>
    <row r="323" spans="1:11" ht="15.75" customHeight="1" x14ac:dyDescent="0.25">
      <c r="A323" s="24"/>
      <c r="B323" s="20"/>
      <c r="C323" s="20"/>
      <c r="D323" s="20"/>
      <c r="E323" s="20"/>
      <c r="F323" s="20"/>
      <c r="G323" s="21"/>
      <c r="H323" s="21"/>
      <c r="I323" s="20"/>
      <c r="J323" s="20"/>
      <c r="K323" s="20"/>
    </row>
    <row r="324" spans="1:11" ht="15.75" customHeight="1" x14ac:dyDescent="0.25">
      <c r="A324" s="102" t="s">
        <v>433</v>
      </c>
      <c r="B324" s="20"/>
      <c r="C324" s="20"/>
      <c r="D324" s="20"/>
      <c r="E324" s="20"/>
      <c r="F324" s="20"/>
      <c r="G324" s="21"/>
      <c r="H324" s="21"/>
      <c r="I324" s="20"/>
      <c r="J324" s="20"/>
      <c r="K324" s="20"/>
    </row>
    <row r="325" spans="1:11" ht="15.75" customHeight="1" x14ac:dyDescent="0.25">
      <c r="A325" s="102"/>
      <c r="B325" s="20"/>
      <c r="C325" s="20"/>
      <c r="D325" s="20"/>
      <c r="E325" s="20"/>
      <c r="F325" s="20"/>
      <c r="G325" s="21"/>
      <c r="H325" s="21"/>
      <c r="I325" s="20"/>
      <c r="J325" s="20"/>
      <c r="K325" s="20"/>
    </row>
    <row r="326" spans="1:11" ht="15.75" customHeight="1" x14ac:dyDescent="0.25">
      <c r="A326" s="24" t="s">
        <v>182</v>
      </c>
      <c r="B326" s="20"/>
      <c r="C326" s="20"/>
      <c r="D326" s="20"/>
      <c r="E326" s="20"/>
      <c r="F326" s="20"/>
      <c r="G326" s="21"/>
      <c r="H326" s="21"/>
      <c r="I326" s="20"/>
      <c r="J326" s="20"/>
      <c r="K326" s="20"/>
    </row>
    <row r="327" spans="1:11" ht="15.75" customHeight="1" x14ac:dyDescent="0.25">
      <c r="A327" s="24"/>
      <c r="B327" s="20"/>
      <c r="C327" s="20"/>
      <c r="D327" s="20"/>
      <c r="E327" s="20"/>
      <c r="F327" s="20"/>
      <c r="G327" s="21"/>
      <c r="H327" s="21"/>
      <c r="I327" s="20"/>
      <c r="J327" s="20"/>
      <c r="K327" s="20"/>
    </row>
    <row r="328" spans="1:11" ht="15.75" customHeight="1" x14ac:dyDescent="0.25">
      <c r="A328" s="527" t="s">
        <v>571</v>
      </c>
      <c r="B328" s="527"/>
      <c r="C328" s="527"/>
      <c r="D328" s="20"/>
      <c r="E328" s="20"/>
      <c r="F328" s="20"/>
      <c r="G328" s="21"/>
      <c r="H328" s="21"/>
      <c r="I328" s="20"/>
      <c r="J328" s="20"/>
      <c r="K328" s="20"/>
    </row>
    <row r="329" spans="1:11" ht="15.75" customHeight="1" x14ac:dyDescent="0.25">
      <c r="A329" s="527"/>
      <c r="B329" s="527"/>
      <c r="C329" s="527"/>
      <c r="D329" s="20"/>
      <c r="E329" s="20"/>
      <c r="F329" s="20"/>
      <c r="G329" s="21"/>
      <c r="H329" s="21"/>
      <c r="I329" s="20"/>
      <c r="J329" s="20"/>
      <c r="K329" s="20"/>
    </row>
    <row r="330" spans="1:11" ht="15.75" customHeight="1" x14ac:dyDescent="0.25">
      <c r="A330" s="527"/>
      <c r="B330" s="527"/>
      <c r="C330" s="527"/>
      <c r="D330" s="20"/>
      <c r="E330" s="20"/>
      <c r="F330" s="20"/>
      <c r="G330" s="21"/>
      <c r="H330" s="21"/>
      <c r="I330" s="20"/>
      <c r="J330" s="20"/>
      <c r="K330" s="20"/>
    </row>
    <row r="331" spans="1:11" ht="7.5" customHeight="1" x14ac:dyDescent="0.25">
      <c r="A331" s="527"/>
      <c r="B331" s="527"/>
      <c r="C331" s="527"/>
      <c r="D331" s="24"/>
      <c r="E331" s="24"/>
      <c r="F331" s="24"/>
      <c r="G331" s="24"/>
      <c r="H331" s="24"/>
      <c r="I331" s="24"/>
      <c r="J331" s="24"/>
      <c r="K331" s="20"/>
    </row>
    <row r="332" spans="1:11" ht="4.5" customHeight="1" x14ac:dyDescent="0.25">
      <c r="A332" s="527"/>
      <c r="B332" s="527"/>
      <c r="C332" s="527"/>
      <c r="D332" s="20"/>
      <c r="E332" s="20"/>
      <c r="F332" s="20"/>
      <c r="G332" s="21"/>
      <c r="H332" s="21"/>
      <c r="I332" s="20"/>
      <c r="J332" s="20"/>
      <c r="K332" s="20"/>
    </row>
    <row r="333" spans="1:11" ht="15.75" customHeight="1" x14ac:dyDescent="0.25">
      <c r="A333" s="98" t="s">
        <v>340</v>
      </c>
      <c r="B333" s="20"/>
      <c r="C333" s="20"/>
      <c r="D333" s="20"/>
      <c r="E333" s="20"/>
      <c r="F333" s="20"/>
      <c r="G333" s="21"/>
      <c r="H333" s="21"/>
      <c r="I333" s="20"/>
      <c r="J333" s="20"/>
      <c r="K333" s="20"/>
    </row>
    <row r="334" spans="1:11" ht="15.75" customHeight="1" x14ac:dyDescent="0.25">
      <c r="A334" s="99"/>
      <c r="B334" s="20"/>
      <c r="C334" s="20"/>
      <c r="D334" s="20"/>
      <c r="E334" s="20"/>
      <c r="F334" s="20"/>
      <c r="G334" s="21"/>
      <c r="H334" s="21"/>
      <c r="I334" s="20"/>
      <c r="J334" s="20"/>
      <c r="K334" s="20"/>
    </row>
    <row r="335" spans="1:11" ht="15.75" customHeight="1" x14ac:dyDescent="0.25">
      <c r="A335" s="510" t="s">
        <v>433</v>
      </c>
      <c r="B335" s="510"/>
      <c r="C335" s="510"/>
      <c r="D335" s="510"/>
      <c r="E335" s="100"/>
      <c r="F335" s="100"/>
      <c r="G335" s="21"/>
      <c r="H335" s="21"/>
      <c r="I335" s="20"/>
      <c r="J335" s="20"/>
      <c r="K335" s="20"/>
    </row>
    <row r="336" spans="1:11" ht="15.75" customHeight="1" x14ac:dyDescent="0.25">
      <c r="A336" s="102"/>
      <c r="B336" s="20"/>
      <c r="C336" s="20"/>
      <c r="D336" s="20"/>
      <c r="E336" s="20"/>
      <c r="F336" s="20"/>
      <c r="G336" s="21"/>
      <c r="H336" s="21"/>
      <c r="I336" s="20"/>
      <c r="J336" s="20"/>
      <c r="K336" s="20"/>
    </row>
    <row r="337" spans="1:11" ht="15.75" customHeight="1" x14ac:dyDescent="0.25">
      <c r="A337" s="98" t="s">
        <v>341</v>
      </c>
      <c r="B337" s="20"/>
      <c r="C337" s="20"/>
      <c r="D337" s="20"/>
      <c r="E337" s="20"/>
      <c r="F337" s="20"/>
      <c r="G337" s="21"/>
      <c r="H337" s="21"/>
      <c r="I337" s="20"/>
      <c r="J337" s="20"/>
      <c r="K337" s="20"/>
    </row>
    <row r="338" spans="1:11" ht="15.75" customHeight="1" x14ac:dyDescent="0.25">
      <c r="A338" s="510" t="s">
        <v>183</v>
      </c>
      <c r="B338" s="510"/>
      <c r="C338" s="510"/>
      <c r="D338" s="510"/>
      <c r="E338" s="25"/>
      <c r="F338" s="25"/>
      <c r="G338" s="21"/>
      <c r="H338" s="21"/>
      <c r="I338" s="20"/>
      <c r="J338" s="20"/>
      <c r="K338" s="20"/>
    </row>
    <row r="339" spans="1:11" ht="15.75" customHeight="1" x14ac:dyDescent="0.25">
      <c r="A339" s="510"/>
      <c r="B339" s="510"/>
      <c r="C339" s="510"/>
      <c r="D339" s="510"/>
      <c r="E339" s="25"/>
      <c r="F339" s="25"/>
      <c r="G339" s="21"/>
      <c r="H339" s="21"/>
      <c r="I339" s="20"/>
      <c r="J339" s="20"/>
      <c r="K339" s="20"/>
    </row>
    <row r="340" spans="1:11" ht="15.75" customHeight="1" x14ac:dyDescent="0.25">
      <c r="A340" s="102"/>
      <c r="B340" s="20"/>
      <c r="C340" s="20"/>
      <c r="D340" s="20"/>
      <c r="E340" s="20"/>
      <c r="F340" s="20"/>
      <c r="G340" s="21"/>
      <c r="H340" s="21"/>
      <c r="I340" s="20"/>
      <c r="J340" s="20"/>
      <c r="K340" s="20"/>
    </row>
    <row r="341" spans="1:11" ht="15.75" customHeight="1" x14ac:dyDescent="0.25">
      <c r="A341" s="98" t="s">
        <v>269</v>
      </c>
      <c r="B341" s="20"/>
      <c r="C341" s="20"/>
      <c r="D341" s="20"/>
      <c r="E341" s="20"/>
      <c r="F341" s="20"/>
      <c r="G341" s="21"/>
      <c r="H341" s="21"/>
      <c r="I341" s="20"/>
      <c r="J341" s="20"/>
      <c r="K341" s="20"/>
    </row>
    <row r="342" spans="1:11" ht="15.75" customHeight="1" x14ac:dyDescent="0.25">
      <c r="A342" s="102"/>
      <c r="B342" s="20"/>
      <c r="C342" s="20"/>
      <c r="D342" s="20"/>
      <c r="E342" s="20"/>
      <c r="F342" s="20"/>
      <c r="G342" s="21"/>
      <c r="H342" s="21"/>
      <c r="I342" s="20"/>
      <c r="J342" s="20"/>
      <c r="K342" s="20"/>
    </row>
    <row r="343" spans="1:11" ht="15.75" customHeight="1" x14ac:dyDescent="0.25">
      <c r="A343" s="510" t="s">
        <v>433</v>
      </c>
      <c r="B343" s="510"/>
      <c r="C343" s="510"/>
      <c r="D343" s="510"/>
      <c r="E343" s="20"/>
      <c r="F343" s="20"/>
      <c r="G343" s="21"/>
      <c r="H343" s="21"/>
      <c r="I343" s="20"/>
      <c r="J343" s="20"/>
      <c r="K343" s="20"/>
    </row>
    <row r="344" spans="1:11" ht="15.75" customHeight="1" x14ac:dyDescent="0.25">
      <c r="A344" s="102"/>
      <c r="B344" s="20"/>
      <c r="C344" s="20"/>
      <c r="D344" s="20"/>
      <c r="E344" s="20"/>
      <c r="F344" s="20"/>
      <c r="G344" s="21"/>
      <c r="H344" s="21"/>
      <c r="I344" s="20"/>
      <c r="J344" s="20"/>
      <c r="K344" s="20"/>
    </row>
    <row r="345" spans="1:11" ht="15.75" customHeight="1" x14ac:dyDescent="0.25">
      <c r="A345" s="98" t="s">
        <v>268</v>
      </c>
      <c r="B345" s="20"/>
      <c r="C345" s="20"/>
      <c r="D345" s="20"/>
      <c r="E345" s="20"/>
      <c r="F345" s="20"/>
      <c r="G345" s="21"/>
      <c r="H345" s="21"/>
      <c r="I345" s="20"/>
      <c r="J345" s="20"/>
      <c r="K345" s="20"/>
    </row>
    <row r="346" spans="1:11" ht="15.75" customHeight="1" x14ac:dyDescent="0.25">
      <c r="A346" s="102"/>
      <c r="B346" s="20"/>
      <c r="C346" s="20"/>
      <c r="D346" s="20"/>
      <c r="E346" s="20"/>
      <c r="F346" s="20"/>
      <c r="G346" s="21"/>
      <c r="H346" s="21"/>
      <c r="I346" s="20"/>
      <c r="J346" s="20"/>
      <c r="K346" s="20"/>
    </row>
    <row r="347" spans="1:11" ht="15.75" customHeight="1" x14ac:dyDescent="0.25">
      <c r="A347" s="510" t="s">
        <v>433</v>
      </c>
      <c r="B347" s="510"/>
      <c r="C347" s="510"/>
      <c r="D347" s="510"/>
      <c r="E347" s="20"/>
      <c r="F347" s="20"/>
      <c r="G347" s="21"/>
      <c r="H347" s="21"/>
      <c r="I347" s="20"/>
      <c r="J347" s="20"/>
      <c r="K347" s="20"/>
    </row>
    <row r="348" spans="1:11" ht="15.75" customHeight="1" x14ac:dyDescent="0.25">
      <c r="A348" s="102"/>
      <c r="B348" s="20"/>
      <c r="C348" s="20"/>
      <c r="D348" s="20"/>
      <c r="E348" s="20"/>
      <c r="F348" s="20"/>
      <c r="G348" s="21"/>
      <c r="H348" s="21"/>
      <c r="I348" s="20"/>
      <c r="J348" s="20"/>
      <c r="K348" s="20"/>
    </row>
    <row r="349" spans="1:11" ht="15.75" customHeight="1" x14ac:dyDescent="0.25">
      <c r="A349" s="98" t="s">
        <v>267</v>
      </c>
      <c r="B349" s="20"/>
      <c r="C349" s="20"/>
      <c r="D349" s="20"/>
      <c r="E349" s="20"/>
      <c r="F349" s="20"/>
      <c r="G349" s="21"/>
      <c r="H349" s="21"/>
      <c r="I349" s="20"/>
      <c r="J349" s="20"/>
      <c r="K349" s="20"/>
    </row>
    <row r="350" spans="1:11" ht="15.75" customHeight="1" x14ac:dyDescent="0.25">
      <c r="A350" s="24"/>
      <c r="B350" s="20"/>
      <c r="C350" s="20"/>
      <c r="D350" s="20"/>
      <c r="E350" s="20"/>
      <c r="F350" s="20"/>
      <c r="G350" s="21"/>
      <c r="H350" s="21"/>
      <c r="I350" s="20"/>
      <c r="J350" s="20"/>
      <c r="K350" s="20"/>
    </row>
    <row r="351" spans="1:11" ht="15.75" customHeight="1" x14ac:dyDescent="0.25">
      <c r="A351" s="510" t="s">
        <v>184</v>
      </c>
      <c r="B351" s="510"/>
      <c r="C351" s="510"/>
      <c r="D351" s="510"/>
      <c r="E351" s="25"/>
      <c r="F351" s="25"/>
      <c r="G351" s="21"/>
      <c r="H351" s="21"/>
      <c r="I351" s="20"/>
      <c r="J351" s="20"/>
      <c r="K351" s="20"/>
    </row>
    <row r="352" spans="1:11" ht="15.75" customHeight="1" x14ac:dyDescent="0.25">
      <c r="A352" s="102"/>
      <c r="B352" s="20"/>
      <c r="C352" s="20"/>
      <c r="D352" s="20"/>
      <c r="E352" s="20"/>
      <c r="F352" s="20"/>
      <c r="G352" s="21"/>
      <c r="H352" s="21"/>
      <c r="I352" s="20"/>
      <c r="J352" s="20"/>
      <c r="K352" s="20"/>
    </row>
    <row r="353" spans="1:11" ht="15.75" customHeight="1" x14ac:dyDescent="0.25">
      <c r="A353" s="24"/>
      <c r="B353" s="20"/>
      <c r="C353" s="20"/>
      <c r="D353" s="20"/>
      <c r="E353" s="20"/>
      <c r="F353" s="20"/>
      <c r="G353" s="21"/>
      <c r="H353" s="21"/>
      <c r="I353" s="20"/>
      <c r="J353" s="20"/>
      <c r="K353" s="20"/>
    </row>
    <row r="354" spans="1:11" ht="15.75" customHeight="1" x14ac:dyDescent="0.25">
      <c r="A354" s="102"/>
      <c r="B354" s="20"/>
      <c r="C354" s="20"/>
      <c r="D354" s="20"/>
      <c r="E354" s="20"/>
      <c r="F354" s="20"/>
      <c r="G354" s="21"/>
      <c r="H354" s="21"/>
      <c r="I354" s="20"/>
      <c r="J354" s="20"/>
      <c r="K354" s="20"/>
    </row>
  </sheetData>
  <mergeCells count="27">
    <mergeCell ref="G120:K120"/>
    <mergeCell ref="A57:A58"/>
    <mergeCell ref="A5:G5"/>
    <mergeCell ref="A179:A180"/>
    <mergeCell ref="B179:B180"/>
    <mergeCell ref="C179:C180"/>
    <mergeCell ref="A14:B14"/>
    <mergeCell ref="A160:A161"/>
    <mergeCell ref="A46:A47"/>
    <mergeCell ref="B46:B47"/>
    <mergeCell ref="C46:C47"/>
    <mergeCell ref="B57:B58"/>
    <mergeCell ref="A108:A109"/>
    <mergeCell ref="A145:A146"/>
    <mergeCell ref="D46:D47"/>
    <mergeCell ref="A100:A101"/>
    <mergeCell ref="B120:F120"/>
    <mergeCell ref="E46:E47"/>
    <mergeCell ref="A351:D351"/>
    <mergeCell ref="A171:A172"/>
    <mergeCell ref="A335:D335"/>
    <mergeCell ref="A199:A200"/>
    <mergeCell ref="A343:D343"/>
    <mergeCell ref="A347:D347"/>
    <mergeCell ref="A338:D339"/>
    <mergeCell ref="A328:C332"/>
    <mergeCell ref="A120:A121"/>
  </mergeCells>
  <pageMargins left="0.7" right="0.7" top="0.75" bottom="0.75" header="0.3" footer="0.3"/>
  <pageSetup paperSize="9" scale="40"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4"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LViVxSpTJrx8W26zAYuZ3bFuPDRx/2eDpX6ErpZknE7mg4rA6q4Dg6WK+BFccHYWXD01qOWkXaLM
2+3SyZNXkA==</DigestValue>
    </Reference>
    <Reference Type="http://www.w3.org/2000/09/xmldsig#Object" URI="#idOfficeObject">
      <DigestMethod Algorithm="http://www.w3.org/2001/04/xmlenc#sha512"/>
      <DigestValue>f74F6dP7d8VToKh9F9Rpx7b9KMEvqgXrlS3qlpGOrxF8LWjlzY+7YqP9xJ3AJ/DNtpH7iP6nnvuo
W3xDUSKFAw==</DigestValue>
    </Reference>
    <Reference Type="http://uri.etsi.org/01903#SignedProperties" URI="#idSignedProperties">
      <Transforms>
        <Transform Algorithm="http://www.w3.org/TR/2001/REC-xml-c14n-20010315"/>
      </Transforms>
      <DigestMethod Algorithm="http://www.w3.org/2001/04/xmlenc#sha512"/>
      <DigestValue>iybQDw6G4cPINOwb00d6I/fxVN3+yy5r0CbmToiO75/PHhi6P+5ZLcsUFQtg11G+WpVvtBafgu/S
fTmNMBfPqQ==</DigestValue>
    </Reference>
    <Reference Type="http://www.w3.org/2000/09/xmldsig#Object" URI="#idValidSigLnImg">
      <DigestMethod Algorithm="http://www.w3.org/2001/04/xmlenc#sha512"/>
      <DigestValue>cxtwDBbAAHaMEj7/pKLUox9rzT6qI/Cej34vc7hlfygQu0MCEYpKMkI/j8Glik7KOZE1YvCqo0WM
amMmePJ07A==</DigestValue>
    </Reference>
    <Reference Type="http://www.w3.org/2000/09/xmldsig#Object" URI="#idInvalidSigLnImg">
      <DigestMethod Algorithm="http://www.w3.org/2001/04/xmlenc#sha512"/>
      <DigestValue>YaJFtPxJwxFpsKPNJULUeMRHs7EhhHhf7rSl8VJhUruS3/ILDbW1CR8S0YalbzpbO4DuUgv7a8IN
pA8ConW60w==</DigestValue>
    </Reference>
  </SignedInfo>
  <SignatureValue>vIXnkSft807rcBVRB70Ad1IdXb0w8lTagOHGV+Q2UdO8JZ1/h5/cqCTOM/aTWXa+n4bn1h4EiNj8
1kqeR4LWoCl6FLnx+dj9J/AbHN3qX4Hxny40uURTlDW4NSBwVnwvtKky1dUSIkTSK21CTdIDx3PX
Pu0M+AEYSTR+DeATic3CEM6+u3UXZIgfoeB4bxWUw7VTM08UVrA80zXuICZ4/kajdZRUopb0U2xV
yh6ft81PX/6+4nIvDG8GOfFul/D4Xvklx1lAgFGGA1vrME0d6h4fZWTu97lDE0lf5Ts3sCr4ZgFs
nYb1zF9G4INUzUsr3+PXRMYJtoQqFkuehjWWCQ==</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512"/>
        <DigestValue>Sb0PoCsnUWSUQfckQmKt405sYuv8Yr9taW456HPYkAjOEB6eq0tL9UrlE+rvF8xKWjC9OHsSXC3eeqJJqAYY/w==</DigestValue>
      </Reference>
      <Reference URI="/xl/calcChain.xml?ContentType=application/vnd.openxmlformats-officedocument.spreadsheetml.calcChain+xml">
        <DigestMethod Algorithm="http://www.w3.org/2001/04/xmlenc#sha512"/>
        <DigestValue>IXviaP8N5qdIdYX3r8jSOW5DEeCrw3lPQx54YmOYSGdkNykSb5MCjVlDB2EdYdNyFCdeNPCDwbqLfd9BJllSbw==</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vmlDrawing1.vml?ContentType=application/vnd.openxmlformats-officedocument.vmlDrawing">
        <DigestMethod Algorithm="http://www.w3.org/2001/04/xmlenc#sha512"/>
        <DigestValue>tiFrxrnrE8XDOH66B12BfDskgex51ughLGyiov8wNneb7bMyv3ifRslyKvqg+C6eB45xK0/Ogiy9tULTPfxCqw==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gabF8jbSoD9sb26weKjujEsiwwJcU/OpLqqlzD+FlKgsiDtDYbqmuDVFI6YUacTxGOELj9MiWNteYL09d/xrXA==</DigestValue>
      </Reference>
      <Reference URI="/xl/externalLinks/externalLink1.xml?ContentType=application/vnd.openxmlformats-officedocument.spreadsheetml.externalLink+xml">
        <DigestMethod Algorithm="http://www.w3.org/2001/04/xmlenc#sha512"/>
        <DigestValue>EIIzB+xtEkPLPPnZr9u9vBEu491EsfHu4giXKk46O73MMb8hTEaX+7PYgtwoy5c+UQg/VSDtANGH57rFaON/Lw==</DigestValue>
      </Reference>
      <Reference URI="/xl/media/image1.emf?ContentType=image/x-emf">
        <DigestMethod Algorithm="http://www.w3.org/2001/04/xmlenc#sha512"/>
        <DigestValue>2NUEQ6i+ASjW/7AqTKFUx6v8y/TrCB9f2rhJpNJzE5TTcpgFmWqUFexKTqkrnNYcO6r6cjV1/FVWs0uZ6ayilA==</DigestValue>
      </Reference>
      <Reference URI="/xl/media/image2.emf?ContentType=image/x-emf">
        <DigestMethod Algorithm="http://www.w3.org/2001/04/xmlenc#sha512"/>
        <DigestValue>MQFtnWpsM+F3Fw4FpChcRWsg74YiWdpziIaOiVK0vs3zWhy2IybU0t6tB7eTB8DkL1Bw4/Tix4G4GPse/SQWgQ==</DigestValue>
      </Reference>
      <Reference URI="/xl/media/image3.emf?ContentType=image/x-emf">
        <DigestMethod Algorithm="http://www.w3.org/2001/04/xmlenc#sha512"/>
        <DigestValue>3r/uXlt2Ev+Wl/hE2r/l0/+7NMzUqj/gD0P745gyjpDe4LWZkyrm5RV3iqK2qgBEGUiKqqKuGJCKyHry9Ntr8Q==</DigestValue>
      </Reference>
      <Reference URI="/xl/printerSettings/printerSettings1.bin?ContentType=application/vnd.openxmlformats-officedocument.spreadsheetml.printerSettings">
        <DigestMethod Algorithm="http://www.w3.org/2001/04/xmlenc#sha512"/>
        <DigestValue>iBGOKqTrVFgzQ1NzW8XBMSo4MnBHpdr6upjTdcPQgGzqiVBitNEBKHgbnv5FfKhOInhLtZsJ5P70KyXhZEbriw==</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5.bin?ContentType=application/vnd.openxmlformats-officedocument.spreadsheetml.printerSettings">
        <DigestMethod Algorithm="http://www.w3.org/2001/04/xmlenc#sha512"/>
        <DigestValue>2w/OG8PS+dONF928dbvUn6Wju4ScZsQZ+KBdC3SFYfbieTotB8BE5y+Ws57DpFXMTg916MyCstPdPhoFLa1KmA==</DigestValue>
      </Reference>
      <Reference URI="/xl/printerSettings/printerSettings6.bin?ContentType=application/vnd.openxmlformats-officedocument.spreadsheetml.printerSettings">
        <DigestMethod Algorithm="http://www.w3.org/2001/04/xmlenc#sha512"/>
        <DigestValue>59fNyS868fBQae+E0yA+9ABxPrAn3b8Y0yxj2oni4KOkGJXU4QZrH7qee7GFtYXOhAYk81GhApkEDIEPHeu2hQ==</DigestValue>
      </Reference>
      <Reference URI="/xl/sharedStrings.xml?ContentType=application/vnd.openxmlformats-officedocument.spreadsheetml.sharedStrings+xml">
        <DigestMethod Algorithm="http://www.w3.org/2001/04/xmlenc#sha512"/>
        <DigestValue>eEh5F2u7vGiVw4FgxGnOWfoTbEP+Mw6JPAHV2Squ5XuEK2vsPTqJuR7r0OZXjhFKWA3UVivPI30fxZDMcjWqnw==</DigestValue>
      </Reference>
      <Reference URI="/xl/styles.xml?ContentType=application/vnd.openxmlformats-officedocument.spreadsheetml.styles+xml">
        <DigestMethod Algorithm="http://www.w3.org/2001/04/xmlenc#sha512"/>
        <DigestValue>sMWGusJxAjN0ewSehQQLw+a2+qkVWhCIU5IZTLcLKUmCdvRyUmRaYIRikSALmUBYLM8shBPAkFIDNMh+ChdioA==</DigestValue>
      </Reference>
      <Reference URI="/xl/theme/theme1.xml?ContentType=application/vnd.openxmlformats-officedocument.theme+xml">
        <DigestMethod Algorithm="http://www.w3.org/2001/04/xmlenc#sha512"/>
        <DigestValue>WNa26C6mLDnNoGl2W0MTROseMTfw29S4KmnzexORLbpFRgE68se+DZOM1p2wtsEiIHpZPcQMS1PwV/iloTUSCw==</DigestValue>
      </Reference>
      <Reference URI="/xl/workbook.xml?ContentType=application/vnd.openxmlformats-officedocument.spreadsheetml.sheet.main+xml">
        <DigestMethod Algorithm="http://www.w3.org/2001/04/xmlenc#sha512"/>
        <DigestValue>mkr4Zd+D2NLz9N2nsb81CDGV+CvBnOhjh7RQMecWf5jj9/5m8dm2s22BoQFy3JCjIQnmSgArxqwxJCdGw2mS4g==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I+k0idoW5CKX/Gy4J5BZ0sMYu7V871EZAiM/4tPHaU2iq0bis3o7mwI4fFQQEVgtcFuTL4iN6Bgqw0NRTfITTQ==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sheet1.xml?ContentType=application/vnd.openxmlformats-officedocument.spreadsheetml.worksheet+xml">
        <DigestMethod Algorithm="http://www.w3.org/2001/04/xmlenc#sha512"/>
        <DigestValue>OFUbm6XBbtFa7FPM5AVQyUwMHt7jR6DdsD8XDM4Sm9Igt2mVktL9ODJOUuuuZWmZjo686dPN7m7WaqIt6nsGaA==</DigestValue>
      </Reference>
      <Reference URI="/xl/worksheets/sheet2.xml?ContentType=application/vnd.openxmlformats-officedocument.spreadsheetml.worksheet+xml">
        <DigestMethod Algorithm="http://www.w3.org/2001/04/xmlenc#sha512"/>
        <DigestValue>pyH7I8+P8tHlVEh0Vb9f8lm16819qpllfqXm9z6zi+VQ2FE2l7pMVHyUP1pXx2w7pHuP3egrxve7R4I3uCqFuQ==</DigestValue>
      </Reference>
      <Reference URI="/xl/worksheets/sheet3.xml?ContentType=application/vnd.openxmlformats-officedocument.spreadsheetml.worksheet+xml">
        <DigestMethod Algorithm="http://www.w3.org/2001/04/xmlenc#sha512"/>
        <DigestValue>QwwsyNq20VYdB3JncHyKx2hkhMcbNe5lRMi4+ziihINqddFj2MRupYA6s4iVtLoqN6jm7zopkhxAdmV4kuO8iw==</DigestValue>
      </Reference>
      <Reference URI="/xl/worksheets/sheet4.xml?ContentType=application/vnd.openxmlformats-officedocument.spreadsheetml.worksheet+xml">
        <DigestMethod Algorithm="http://www.w3.org/2001/04/xmlenc#sha512"/>
        <DigestValue>q3uehCLjZCHSfDkujZCda+i/EYVEm+t63UYEJKk5EHT+jFWVec3seqgCBYcoHMI1c3V2bjfouvXOywEDkMkRQw==</DigestValue>
      </Reference>
      <Reference URI="/xl/worksheets/sheet5.xml?ContentType=application/vnd.openxmlformats-officedocument.spreadsheetml.worksheet+xml">
        <DigestMethod Algorithm="http://www.w3.org/2001/04/xmlenc#sha512"/>
        <DigestValue>Ten+9uO/jCfL3eYemFz7a0PM+2nyhvvqWJ/H2ZSitgKaJlpxva8+Uf6rvGBSg0qv91S6jMVQnPSwhee2XxOwLg==</DigestValue>
      </Reference>
      <Reference URI="/xl/worksheets/sheet6.xml?ContentType=application/vnd.openxmlformats-officedocument.spreadsheetml.worksheet+xml">
        <DigestMethod Algorithm="http://www.w3.org/2001/04/xmlenc#sha512"/>
        <DigestValue>660FXh2hE85+2taQ2i/dSDW9mBYF+8nrjlp8bqBEEWmr9P9WfuFGBOOPvhw+8HQMaUWQMZLoeW6gsNe9XV++Dw==</DigestValue>
      </Reference>
      <Reference URI="/xl/worksheets/sheet7.xml?ContentType=application/vnd.openxmlformats-officedocument.spreadsheetml.worksheet+xml">
        <DigestMethod Algorithm="http://www.w3.org/2001/04/xmlenc#sha512"/>
        <DigestValue>OtMwlYfC4/eIjV4bLvRIBAxqZPi0gxMpWgcG+43QR6lezuB1olRZKRrzE7bO7ZlgmtyJYUud9yd/OAyq7H9LYQ==</DigestValue>
      </Reference>
    </Manifest>
    <SignatureProperties>
      <SignatureProperty Id="idSignatureTime" Target="#idPackageSignature">
        <mdssi:SignatureTime xmlns:mdssi="http://schemas.openxmlformats.org/package/2006/digital-signature">
          <mdssi:Format>YYYY-MM-DDThh:mm:ssTZD</mdssi:Format>
          <mdssi:Value>2024-05-17T00:26:32Z</mdssi:Value>
        </mdssi:SignatureTime>
      </SignatureProperty>
    </SignatureProperties>
  </Object>
  <Object Id="idOfficeObject">
    <SignatureProperties>
      <SignatureProperty Id="idOfficeV1Details" Target="#idPackageSignature">
        <SignatureInfoV1 xmlns="http://schemas.microsoft.com/office/2006/digsig">
          <SetupID>{DCFE9310-1B34-4C47-8D66-7A08D1A41AC0}</SetupID>
          <SignatureText>FATIMA OZORIO</SignatureText>
          <SignatureImage/>
          <SignatureComments/>
          <WindowsVersion>10.0</WindowsVersion>
          <OfficeVersion>16.0.14332/22</OfficeVersion>
          <ApplicationVersion>16.0.14332</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2024-05-17T00:26:32Z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0BAAB/AAAAAAAAAAAAAACQGgAAkQwAACBFTUYAAAEAXBoAAKIAAAAGAAAAAAAAAAAAAAAAAAAAVgUAAAADAABYAQAAwQAAAAAAAAAAAAAAAAAAAMA/BQDo8QIACgAAABAAAAAAAAAAAAAAAEsAAAAQAAAAAAAAAAUAAAAeAAAAGAAAAAAAAAAAAAAADgEAAIAAAAAnAAAAGAAAAAEAAAAAAAAAAAAAAAAAAAAlAAAADAAAAAEAAABMAAAAZAAAAAAAAAAAAAAADQEAAH8AAAAAAAAAAAAAAA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8PDwAAAAAAAlAAAADAAAAAEAAABMAAAAZAAAAAAAAAAAAAAADQEAAH8AAAAAAAAAAAAAAA4BAACAAAAAIQDwAAAAAAAAAAAAAACAPwAAAAAAAAAAAACAPwAAAAAAAAAAAAAAAAAAAAAAAAAAAAAAAAAAAAAAAAAAJQAAAAwAAAAAAACAKAAAAAwAAAABAAAAJwAAABgAAAABAAAAAAAAAPDw8AAAAAAAJQAAAAwAAAABAAAATAAAAGQAAAAAAAAAAAAAAA0BAAB/AAAAAAAAAAAAAAAO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AAAAAAAlAAAADAAAAAEAAABMAAAAZAAAAAAAAAAAAAAADQEAAH8AAAAAAAAAAAAAAA4BAACAAAAAIQDwAAAAAAAAAAAAAACAPwAAAAAAAAAAAACAPwAAAAAAAAAAAAAAAAAAAAAAAAAAAAAAAAAAAAAAAAAAJQAAAAwAAAAAAACAKAAAAAwAAAABAAAAJwAAABgAAAABAAAAAAAAAP///wAAAAAAJQAAAAwAAAABAAAATAAAAGQAAAAAAAAAAAAAAA0BAAB/AAAAAAAAAAAAAAAO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QGjF+38AAABAaMX7fwAALMpMxft/AAAAALoX/H8AAAENu8T7fwAAMBa6F/x/AAAsykzF+38AAKgWAAAAAAAAQAAAwPt/AAAAALoX/H8AANEPu8T7fwAABAAAAAAAAAAwFroX/H8AAOC6z8jBAAAALMpMxQAAAABIAAAAAAAAACzKTMX7fwAAoENoxft/AACAzkzF+38AAAEAAAAAAAAAzvNMxft/AAAAALoX/H8AAAAAAAAAAAAAAAAAAAcCAAABPUrE+38AAEBYsD4HAgAAG8XnFfx/AACwu8/IwQAAAEm8z8jBAAAAAAAAAAAAAAAAAAAAZHYACAAAAAAlAAAADAAAAAEAAAAYAAAADAAAAAAAAAASAAAADAAAAAEAAAAeAAAAGAAAAMMAAAAEAAAA9wAAABEAAAAlAAAADAAAAAEAAABUAAAAhAAAAMQAAAAEAAAA9QAAABAAAAABAAAA0XbJQasKyUHEAAAABAAAAAkAAABMAAAAAAAAAAAAAAAAAAAA//////////9gAAAAMQA2AC8ANQAvADIAMAAyADQAAAAGAAAABgAAAAQAAAAGAAAABAAAAAYAAAAGAAAABgAAAAYAAABLAAAAQAAAADAAAAAFAAAAIAAAAAEAAAABAAAAEAAAAAAAAAAAAAAADgEAAIAAAAAAAAAAAAAAAA4BAACAAAAAUgAAAHABAAACAAAAEAAAAAcAAAAAAAAAAAAAALwCAAAAAAAAAQICIlMAeQBzAHQAZQBtAAAAAAAAAAAAAAAAAAAAAAAAAAAAAAAAAAAAAAAAAAAAAAAAAAAAAAAAAAAAAAAAAAAAAAAAAAAAAQAAAAAAAAA418/IwQAAAAAAAAAAAAAA0G4NFvx/AAAAAAAAAAAAAAkAAAAAAAAAAAAwQQcCAABED7vE+38AAAAAAAAAAAAAAAAAAAAAAAC2WqPx16wAALjYz8jBAAAA9F9CSgcCAAAAgzNJBwIAAEBYsD4HAgAA4NnPyAAAAACgs50+BwIAAAcAAAAAAAAAAAAAAAAAAAAc2c/IwQAAAFnZz8jBAAAAQarjFfx/AAAAAAAAAAAAAKCBQEgAAAAAAAAAAAAAAAAAAAAAAAAAAEBYsD4HAgAAG8XnFfx/AADA2M/IwQAAAFnZz8jB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BolF3E+38AAEADlT4HAgAAAgAAAAAAAADQbg0W/H8AAAAAAAAAAAAAMWfRw/t/AABgk8NgBwIAADw8bcX7fwAAAAAAAAAAAAAAAAAAAAAAAKbSovHXrAAAAADKw/t/AAAAAAAAAAAAAOD///8AAAAAQFiwPgcCAADoYc7IAAAAAAAAAAAAAAAABgAAAAAAAAAAAAAAAAAAAAxhzsjBAAAASWHOyMEAAABBquMV/H8AAMjOcV8HAgAAEGDOyAAAAADIznFfBwIAADAAwmAHAgAAQFiwPgcCAAAbxecV/H8AALBgzsjBAAAASWHOyMEAAAAAAAAAAAA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8AAABHAAAAKQAAADMAAAB3AAAAFQAAACEA8AAAAAAAAAAAAAAAgD8AAAAAAAAAAAAAgD8AAAAAAAAAAAAAAAAAAAAAAAAAAAAAAAAAAAAAAAAAACUAAAAMAAAAAAAAgCgAAAAMAAAABAAAAFIAAABwAQAABAAAAPD///8AAAAAAAAAAAAAAACQAQAAAAAAAQAAAABzAGUAZwBvAGUAIAB1AGkAAAAAAAAAAAAAAAAAAAAAAAAAAAAAAAAAAAAAAAAAAAAAAAAAAAAAAAAAAAAAAAAAAAD//wgAAAAAAAAAAAAAAAAAAAAACAAAAAAAANBuDRb8fwAAAAAAAAAAAAAAAAAAAAAAABhRg2AHAgAAUFCTYAcCAAAAAAAAAAAAAAAAAAAAAAAAltKi8desAAAQp0rE+38AADC5AGAHAgAA8P///wAAAABAWLA+BwIAANhhzsgAAAAAAAAAAAAAAAAJAAAAAAAAAAAAAAAAAAAA/GDOyMEAAAA5Yc7IwQAAAEGq4xX8fwAAeM5xXwcCAAAAYM7IAAAAAHjOcV8HAgAAAAAAAAAAAABAWLA+BwIAABvF5xX8fwAAoGDOyMEAAAA5Yc7IwQAAAAAAAAAAAAAAYM7dSGR2AAgAAAAAJQAAAAwAAAAEAAAAGAAAAAwAAAAAAAAAEgAAAAwAAAABAAAAHgAAABgAAAApAAAAMwAAAKAAAABIAAAAJQAAAAwAAAAEAAAAVAAAAJwAAAAqAAAAMwAAAJ4AAABHAAAAAQAAANF2yUGrCslBKgAAADMAAAANAAAATAAAAAAAAAAAAAAAAAAAAP//////////aAAAAEYAQQBUAEkATQBBACAATwBaAE8AUgBJAE8AAAAIAAAACgAAAAgAAAAEAAAADgAAAAoAAAAEAAAADAAAAAkAAAAMAAAACgAAAAQAAAAMAAAASwAAAEAAAAAwAAAABQAAACAAAAABAAAAAQAAABAAAAAAAAAAAAAAAA4BAACAAAAAAAAAAAAAAAAOAQAAgAAAACUAAAAMAAAAAgAAACcAAAAYAAAABQAAAAAAAAD///8AAAAAACUAAAAMAAAABQAAAEwAAABkAAAAAAAAAFAAAAANAQAAfAAAAAAAAABQAAAAD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B8AAAACgAAAGAAAAA6AAAAbAAAAAEAAADRdslBqwrJQQoAAABgAAAACAAAAEwAAAAAAAAAAAAAAAAAAAD//////////1wAAABDAG8AbgB0AGEAZABvAHIABwAAAAcAAAAHAAAABAAAAAYAAAAHAAAABwAAAAQAAABLAAAAQAAAADAAAAAFAAAAIAAAAAEAAAABAAAAEAAAAAAAAAAAAAAADgEAAIAAAAAAAAAAAAAAAA4BAACAAAAAJQAAAAwAAAACAAAAJwAAABgAAAAFAAAAAAAAAP///wAAAAAAJQAAAAwAAAAFAAAATAAAAGQAAAAJAAAAcAAAAAQBAAB8AAAACQAAAHAAAAD8AAAADQAAACEA8AAAAAAAAAAAAAAAgD8AAAAAAAAAAAAAgD8AAAAAAAAAAAAAAAAAAAAAAAAAAAAAAAAAAAAAAAAAACUAAAAMAAAAAAAAgCgAAAAMAAAABQAAACUAAAAMAAAAAQAAABgAAAAMAAAAAAAAABIAAAAMAAAAAQAAABYAAAAMAAAAAAAAAFQAAABIAQAACgAAAHAAAAADAQAAfAAAAAEAAADRdslBqwrJQQoAAABwAAAAKgAAAEwAAAAEAAAACQAAAHAAAAAFAQAAfQAAAKAAAABGAGkAcgBtAGEAZABvACAAcABvAHIAOgAgAEYAQQBUAEkATQBBACAAUgBBAFEAVQBFAEwAIAAgAE8AWgBPAFIASQBPACAAQwBBAEMARQBSAEUAUwAGAAAAAwAAAAQAAAAJAAAABgAAAAcAAAAHAAAAAwAAAAcAAAAHAAAABAAAAAMAAAADAAAABgAAAAcAAAAGAAAAAwAAAAoAAAAHAAAAAwAAAAcAAAAHAAAACAAAAAgAAAAGAAAABQAAAAMAAAADAAAACQAAAAYAAAAJAAAABwAAAAMAAAAJAAAAAwAAAAcAAAAHAAAABwAAAAYAAAAHAAAABgAAAAYAAAAWAAAADAAAAAAAAAAlAAAADAAAAAIAAAAOAAAAFAAAAAAAAAAQAAAAFAAAAA==</Object>
  <Object Id="idInvalidSigLnImg">AQAAAGwAAAAAAAAAAAAAAA0BAAB/AAAAAAAAAAAAAACQGgAAkQwAACBFTUYAAAEAzB8AAKkAAAAGAAAAAAAAAAAAAAAAAAAAVgUAAAADAABYAQAAwQAAAAAAAAAAAAAAAAAAAMA/BQDo8QIACgAAABAAAAAAAAAAAAAAAEsAAAAQAAAAAAAAAAUAAAAeAAAAGAAAAAAAAAAAAAAADgEAAIAAAAAnAAAAGAAAAAEAAAAAAAAAAAAAAAAAAAAlAAAADAAAAAEAAABMAAAAZAAAAAAAAAAAAAAADQEAAH8AAAAAAAAAAAAAAA4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8PDwAAAAAAAlAAAADAAAAAEAAABMAAAAZAAAAAAAAAAAAAAADQEAAH8AAAAAAAAAAAAAAA4BAACAAAAAIQDwAAAAAAAAAAAAAACAPwAAAAAAAAAAAACAPwAAAAAAAAAAAAAAAAAAAAAAAAAAAAAAAAAAAAAAAAAAJQAAAAwAAAAAAACAKAAAAAwAAAABAAAAJwAAABgAAAABAAAAAAAAAPDw8AAAAAAAJQAAAAwAAAABAAAATAAAAGQAAAAAAAAAAAAAAA0BAAB/AAAAAAAAAAAAAAAOAQAAgAAAACEA8AAAAAAAAAAAAAAAgD8AAAAAAAAAAAAAgD8AAAAAAAAAAAAAAAAAAAAAAAAAAAAAAAAAAAAAAAAAACUAAAAMAAAAAAAAgCgAAAAMAAAAAQAAACcAAAAYAAAAAQAAAAAAAADw8PAAAAAAACUAAAAMAAAAAQAAAEwAAABkAAAAAAAAAAAAAAANAQAAfwAAAAAAAAAAAAAADgEAAIAAAAAhAPAAAAAAAAAAAAAAAIA/AAAAAAAAAAAAAIA/AAAAAAAAAAAAAAAAAAAAAAAAAAAAAAAAAAAAAAAAAAAlAAAADAAAAAAAAIAoAAAADAAAAAEAAAAnAAAAGAAAAAEAAAAAAAAA////AAAAAAAlAAAADAAAAAEAAABMAAAAZAAAAAAAAAAAAAAADQEAAH8AAAAAAAAAAAAAAA4BAACAAAAAIQDwAAAAAAAAAAAAAACAPwAAAAAAAAAAAACAPwAAAAAAAAAAAAAAAAAAAAAAAAAAAAAAAAAAAAAAAAAAJQAAAAwAAAAAAACAKAAAAAwAAAABAAAAJwAAABgAAAABAAAAAAAAAP///wAAAAAAJQAAAAwAAAABAAAATAAAAGQAAAAAAAAAAAAAAA0BAAB/AAAAAAAAAAAAAAAO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QGjF+38AAABAaMX7fwAALMpMxft/AAAAALoX/H8AAAENu8T7fwAAMBa6F/x/AAAsykzF+38AAKgWAAAAAAAAQAAAwPt/AAAAALoX/H8AANEPu8T7fwAABAAAAAAAAAAwFroX/H8AAOC6z8jBAAAALMpMxQAAAABIAAAAAAAAACzKTMX7fwAAoENoxft/AACAzkzF+38AAAEAAAAAAAAAzvNMxft/AAAAALoX/H8AAAAAAAAAAAAAAAAAAAcCAAABPUrE+38AAEBYsD4HAgAAG8XnFfx/AACwu8/IwQAAAEm8z8jB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DgEAAIAAAAAAAAAAAAAAAA4BAACAAAAAUgAAAHABAAACAAAAEAAAAAcAAAAAAAAAAAAAALwCAAAAAAAAAQICIlMAeQBzAHQAZQBtAAAAAAAAAAAAAAAAAAAAAAAAAAAAAAAAAAAAAAAAAAAAAAAAAAAAAAAAAAAAAAAAAAAAAAAAAAAAAQAAAAAAAAA418/IwQAAAAAAAAAAAAAA0G4NFvx/AAAAAAAAAAAAAAkAAAAAAAAAAAAwQQcCAABED7vE+38AAAAAAAAAAAAAAAAAAAAAAAC2WqPx16wAALjYz8jBAAAA9F9CSgcCAAAAgzNJBwIAAEBYsD4HAgAA4NnPyAAAAACgs50+BwIAAAcAAAAAAAAAAAAAAAAAAAAc2c/IwQAAAFnZz8jBAAAAQarjFfx/AAAAAAAAAAAAAKCBQEgAAAAAAAAAAAAAAAAAAAAAAAAAAEBYsD4HAgAAG8XnFfx/AADA2M/IwQAAAFnZz8jB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BolF3E+38AAEADlT4HAgAAAgAAAAAAAADQbg0W/H8AAAAAAAAAAAAAMWfRw/t/AABgk8NgBwIAADw8bcX7fwAAAAAAAAAAAAAAAAAAAAAAAKbSovHXrAAAAADKw/t/AAAAAAAAAAAAAOD///8AAAAAQFiwPgcCAADoYc7IAAAAAAAAAAAAAAAABgAAAAAAAAAAAAAAAAAAAAxhzsjBAAAASWHOyMEAAABBquMV/H8AAMjOcV8HAgAAEGDOyAAAAADIznFfBwIAADAAwmAHAgAAQFiwPgcCAAAbxecV/H8AALBgzsjBAAAASWHOyMEAAAAAAAAAAAA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8AAABHAAAAKQAAADMAAAB3AAAAFQAAACEA8AAAAAAAAAAAAAAAgD8AAAAAAAAAAAAAgD8AAAAAAAAAAAAAAAAAAAAAAAAAAAAAAAAAAAAAAAAAACUAAAAMAAAAAAAAgCgAAAAMAAAABAAAAFIAAABwAQAABAAAAPD///8AAAAAAAAAAAAAAACQAQAAAAAAAQAAAABzAGUAZwBvAGUAIAB1AGkAAAAAAAAAAAAAAAAAAAAAAAAAAAAAAAAAAAAAAAAAAAAAAAAAAAAAAAAAAAAAAAAAAAD//wgAAAAAAAAAAAAAAAAAAAAACAAAAAAAANBuDRb8fwAAAAAAAAAAAAAAAAAAAAAAABhRg2AHAgAAUFCTYAcCAAAAAAAAAAAAAAAAAAAAAAAAltKi8desAAAQp0rE+38AADC5AGAHAgAA8P///wAAAABAWLA+BwIAANhhzsgAAAAAAAAAAAAAAAAJAAAAAAAAAAAAAAAAAAAA/GDOyMEAAAA5Yc7IwQAAAEGq4xX8fwAAeM5xXwcCAAAAYM7IAAAAAHjOcV8HAgAAAAAAAAAAAABAWLA+BwIAABvF5xX8fwAAoGDOyMEAAAA5Yc7IwQAAAAAAAAAAAAAAYM7dSGR2AAgAAAAAJQAAAAwAAAAEAAAAGAAAAAwAAAAAAAAAEgAAAAwAAAABAAAAHgAAABgAAAApAAAAMwAAAKAAAABIAAAAJQAAAAwAAAAEAAAAVAAAAJwAAAAqAAAAMwAAAJ4AAABHAAAAAQAAANF2yUGrCslBKgAAADMAAAANAAAATAAAAAAAAAAAAAAAAAAAAP//////////aAAAAEYAQQBUAEkATQBBACAATwBaAE8AUgBJAE8AAAAIAAAACgAAAAgAAAAEAAAADgAAAAoAAAAEAAAADAAAAAkAAAAMAAAACgAAAAQAAAAMAAAASwAAAEAAAAAwAAAABQAAACAAAAABAAAAAQAAABAAAAAAAAAAAAAAAA4BAACAAAAAAAAAAAAAAAAOAQAAgAAAACUAAAAMAAAAAgAAACcAAAAYAAAABQAAAAAAAAD///8AAAAAACUAAAAMAAAABQAAAEwAAABkAAAAAAAAAFAAAAANAQAAfAAAAAAAAABQAAAAD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B8AAAACgAAAGAAAAA6AAAAbAAAAAEAAADRdslBqwrJQQoAAABgAAAACAAAAEwAAAAAAAAAAAAAAAAAAAD//////////1wAAABDAG8AbgB0AGEAZABvAHIABwAAAAcAAAAHAAAABAAAAAYAAAAHAAAABwAAAAQAAABLAAAAQAAAADAAAAAFAAAAIAAAAAEAAAABAAAAEAAAAAAAAAAAAAAADgEAAIAAAAAAAAAAAAAAAA4BAACAAAAAJQAAAAwAAAACAAAAJwAAABgAAAAFAAAAAAAAAP///wAAAAAAJQAAAAwAAAAFAAAATAAAAGQAAAAJAAAAcAAAAAQBAAB8AAAACQAAAHAAAAD8AAAADQAAACEA8AAAAAAAAAAAAAAAgD8AAAAAAAAAAAAAgD8AAAAAAAAAAAAAAAAAAAAAAAAAAAAAAAAAAAAAAAAAACUAAAAMAAAAAAAAgCgAAAAMAAAABQAAACUAAAAMAAAAAQAAABgAAAAMAAAAAAAAABIAAAAMAAAAAQAAABYAAAAMAAAAAAAAAFQAAABIAQAACgAAAHAAAAADAQAAfAAAAAEAAADRdslBqwrJQQoAAABwAAAAKgAAAEwAAAAEAAAACQAAAHAAAAAFAQAAfQAAAKAAAABGAGkAcgBtAGEAZABvACAAcABvAHIAOgAgAEYAQQBUAEkATQBBACAAUgBBAFEAVQBFAEwAIAAgAE8AWgBPAFIASQBPACAAQwBBAEMARQBSAEUAUwAGAAAAAwAAAAQAAAAJAAAABgAAAAcAAAAHAAAAAwAAAAcAAAAHAAAABAAAAAMAAAADAAAABgAAAAcAAAAGAAAAAwAAAAoAAAAHAAAAAwAAAAcAAAAHAAAACAAAAAgAAAAGAAAABQAAAAMAAAADAAAACQAAAAYAAAAJAAAABwAAAAMAAAAJAAAAAwAAAAcAAAAHAAAABwAAAAYAAAAHAAAABgAAAAYAAAAWAAAADAAAAAAAAAAlAAAADAAAAAIAAAAOAAAAFAAAAAAAAAAQAAAAFA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2TseSQxH6hE8KgW4qQdwpJftWccN4ENEdWSitHVkOKk=</DigestValue>
    </Reference>
    <Reference Type="http://www.w3.org/2000/09/xmldsig#Object" URI="#idOfficeObject">
      <DigestMethod Algorithm="http://www.w3.org/2001/04/xmlenc#sha256"/>
      <DigestValue>pOx87MTV1jqS5quIwf7BGIfyr2YzFwTYW3lrYCGCGEo=</DigestValue>
    </Reference>
    <Reference Type="http://uri.etsi.org/01903#SignedProperties" URI="#idSignedProperties">
      <Transforms>
        <Transform Algorithm="http://www.w3.org/TR/2001/REC-xml-c14n-20010315"/>
      </Transforms>
      <DigestMethod Algorithm="http://www.w3.org/2001/04/xmlenc#sha256"/>
      <DigestValue>8JNhUi3L+YpQIc2e1YjkiNh+Cf29KGRHq1jhteEM1OU=</DigestValue>
    </Reference>
    <Reference Type="http://www.w3.org/2000/09/xmldsig#Object" URI="#idValidSigLnImg">
      <DigestMethod Algorithm="http://www.w3.org/2001/04/xmlenc#sha256"/>
      <DigestValue>LIvjAls45warjCm8rxuYF9TurtLfpaEUYm3wmwE1HRw=</DigestValue>
    </Reference>
    <Reference Type="http://www.w3.org/2000/09/xmldsig#Object" URI="#idInvalidSigLnImg">
      <DigestMethod Algorithm="http://www.w3.org/2001/04/xmlenc#sha256"/>
      <DigestValue>PUM4q2DcMtL9rl1E9OsL7Kw7wx3tFWRq7GiBSeJJRJI=</DigestValue>
    </Reference>
  </SignedInfo>
  <SignatureValue>nBwcdC4zdZyW7HtmyVZMPytdkVm93Ezr08ZX7v98eIEYIE7hn9r2hF438kRtbvlEU698yWpg21j6
C4Kt8dxM4X4PQh9QYKdoYxvmvOtx/2UNQZxYqc86M9bgyTIHtsJIJg9qM+yAc1yc59RFVT47bkwt
JDFZ0ykV3ujL6x0YWsTf0S/ZhIK1ay9kyBlt3WQrSx7VXU7HP169YE+wn9tT//SDIZQl9+0HRA4C
1GoS8sIvWhGLbXVCsHS+CDp43dOBA0uDUgX/u6jEYuMpNWmuGxzt+tV02h1xpDkQzahd9SBVsEoe
dpVctKj3fQQmU6CupLLxJUdTSd6uDyX2qtYXCA==</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PfNv7LaF+iDR8872n/ZqA1hV9qb2y9qTS0o1vXfObIQ=</DigestValue>
      </Reference>
      <Reference URI="/xl/calcChain.xml?ContentType=application/vnd.openxmlformats-officedocument.spreadsheetml.calcChain+xml">
        <DigestMethod Algorithm="http://www.w3.org/2001/04/xmlenc#sha256"/>
        <DigestValue>PKO9zSQrS6E7vENqEhH8MhvZm9y95Kiii4Mpw3yFuBg=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YHVu9mfH7V1ojJZZGe0raSx5xHTqsPuldcEKZklKsN8=</DigestValue>
      </Reference>
      <Reference URI="/xl/drawings/vmlDrawing1.vml?ContentType=application/vnd.openxmlformats-officedocument.vmlDrawing">
        <DigestMethod Algorithm="http://www.w3.org/2001/04/xmlenc#sha256"/>
        <DigestValue>HqQ7/PaZzljrzVf8p41sJtdLZOiWKAAKyB3ZFUxzf10=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TospIPkPKWyXax+F6jye57d6QNBFAlwC9dyzsm8D9xA=</DigestValue>
      </Reference>
      <Reference URI="/xl/externalLinks/externalLink1.xml?ContentType=application/vnd.openxmlformats-officedocument.spreadsheetml.externalLink+xml">
        <DigestMethod Algorithm="http://www.w3.org/2001/04/xmlenc#sha256"/>
        <DigestValue>rjZDGagoaXZ7ig8l7iJ0ADd01cGc2mwXSImlvrRihP4=</DigestValue>
      </Reference>
      <Reference URI="/xl/media/image1.emf?ContentType=image/x-emf">
        <DigestMethod Algorithm="http://www.w3.org/2001/04/xmlenc#sha256"/>
        <DigestValue>heDmk/TLmkp08FU7HtQGrVc8BEVJlHaLWtvMJzDjqB0=</DigestValue>
      </Reference>
      <Reference URI="/xl/media/image2.emf?ContentType=image/x-emf">
        <DigestMethod Algorithm="http://www.w3.org/2001/04/xmlenc#sha256"/>
        <DigestValue>TADaujvRjkt4iutB0uGGOsq+V9+SejOhwMp+59S+uWg=</DigestValue>
      </Reference>
      <Reference URI="/xl/media/image3.emf?ContentType=image/x-emf">
        <DigestMethod Algorithm="http://www.w3.org/2001/04/xmlenc#sha256"/>
        <DigestValue>3sA4NqHD4BNfWLTq0LXfJgLhCHAsAflkQHYufsKq5tY=</DigestValue>
      </Reference>
      <Reference URI="/xl/printerSettings/printerSettings1.bin?ContentType=application/vnd.openxmlformats-officedocument.spreadsheetml.printerSettings">
        <DigestMethod Algorithm="http://www.w3.org/2001/04/xmlenc#sha256"/>
        <DigestValue>7K4sgryo6DOdOQxs6QJ8Wl9ol4aHB/RnXLmf7Hb9iww=</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s6l80irlBTW+uFk7nR5c7WcaDa2jSh3MPBgl0IjaDO0=</DigestValue>
      </Reference>
      <Reference URI="/xl/printerSettings/printerSettings5.bin?ContentType=application/vnd.openxmlformats-officedocument.spreadsheetml.printerSettings">
        <DigestMethod Algorithm="http://www.w3.org/2001/04/xmlenc#sha256"/>
        <DigestValue>0T7U9w/xBnjI+2Q1j2+aShHfiqFIpoGN0f5gXFWCO48=</DigestValue>
      </Reference>
      <Reference URI="/xl/printerSettings/printerSettings6.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YhsakYe66RxlqpRuHxJwgKfrek2omrIpfzlBqNgB66M=</DigestValue>
      </Reference>
      <Reference URI="/xl/styles.xml?ContentType=application/vnd.openxmlformats-officedocument.spreadsheetml.styles+xml">
        <DigestMethod Algorithm="http://www.w3.org/2001/04/xmlenc#sha256"/>
        <DigestValue>32ZUzRlbpSyigjDbIQqEQ/wfizbVRD08nVO6zv8h8aE=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1A94/VWUNze9bUrnconWsef/PD5eeqJMc3odFEm47tk=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WUicBrxANKT/ociVun2MpA2WhZ9GJQC9DKr9INNvoWc=</DigestValue>
      </Reference>
      <Reference URI="/xl/worksheets/sheet2.xml?ContentType=application/vnd.openxmlformats-officedocument.spreadsheetml.worksheet+xml">
        <DigestMethod Algorithm="http://www.w3.org/2001/04/xmlenc#sha256"/>
        <DigestValue>DEYrL2ieh6nLUw+F+fEwEP+HV2hmX4050Fb4oWVf928=</DigestValue>
      </Reference>
      <Reference URI="/xl/worksheets/sheet3.xml?ContentType=application/vnd.openxmlformats-officedocument.spreadsheetml.worksheet+xml">
        <DigestMethod Algorithm="http://www.w3.org/2001/04/xmlenc#sha256"/>
        <DigestValue>GnjVc5xfIUoM+A5ALuZIA0x8JI7b/vpOXivarMwhNYg=</DigestValue>
      </Reference>
      <Reference URI="/xl/worksheets/sheet4.xml?ContentType=application/vnd.openxmlformats-officedocument.spreadsheetml.worksheet+xml">
        <DigestMethod Algorithm="http://www.w3.org/2001/04/xmlenc#sha256"/>
        <DigestValue>G3+EKJPBDWeSfaXnNzha8SQAXCcXd5ZgbcbOyFKaATc=</DigestValue>
      </Reference>
      <Reference URI="/xl/worksheets/sheet5.xml?ContentType=application/vnd.openxmlformats-officedocument.spreadsheetml.worksheet+xml">
        <DigestMethod Algorithm="http://www.w3.org/2001/04/xmlenc#sha256"/>
        <DigestValue>RJc7XNaJfB1l2tSywu5e03Cy5BQdTO7Rc2PbjYcQJno=</DigestValue>
      </Reference>
      <Reference URI="/xl/worksheets/sheet6.xml?ContentType=application/vnd.openxmlformats-officedocument.spreadsheetml.worksheet+xml">
        <DigestMethod Algorithm="http://www.w3.org/2001/04/xmlenc#sha256"/>
        <DigestValue>40tVrRVWhPwKDAn4qwAQSvf1yWeEIDowNgxeNR9CXDg=</DigestValue>
      </Reference>
      <Reference URI="/xl/worksheets/sheet7.xml?ContentType=application/vnd.openxmlformats-officedocument.spreadsheetml.worksheet+xml">
        <DigestMethod Algorithm="http://www.w3.org/2001/04/xmlenc#sha256"/>
        <DigestValue>Cg535tfPn+KtSvQY57O43/wVMclGWS9nZ3IBdVCyUP8=</DigestValue>
      </Reference>
    </Manifest>
    <SignatureProperties>
      <SignatureProperty Id="idSignatureTime" Target="#idPackageSignature">
        <mdssi:SignatureTime xmlns:mdssi="http://schemas.openxmlformats.org/package/2006/digital-signature">
          <mdssi:Format>YYYY-MM-DDThh:mm:ssTZD</mdssi:Format>
          <mdssi:Value>2024-05-16T23:08:11Z</mdssi:Value>
        </mdssi:SignatureTime>
      </SignatureProperty>
    </SignatureProperties>
  </Object>
  <Object Id="idOfficeObject">
    <SignatureProperties>
      <SignatureProperty Id="idOfficeV1Details" Target="#idPackageSignature">
        <SignatureInfoV1 xmlns="http://schemas.microsoft.com/office/2006/digsig">
          <SetupID>{DA486E03-1EBD-4C2F-A53C-4632CFFD866B}</SetupID>
          <SignatureText>RAQUEL VAZQUEZ</SignatureText>
          <SignatureImage/>
          <SignatureComments/>
          <WindowsVersion>10.0</WindowsVersion>
          <OfficeVersion>16.0.17531/26</OfficeVersion>
          <ApplicationVersion>16.0.17531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2024-05-16T23:08:11Z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d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oHFL+X8AAACgcUv5fwAAEwAAAAAAAAAAAJYQ+n8AANXFq0r5fwAAMBaWEPp/AAATAAAAAAAAAAgXAAAAAAAAQAAAwPl/AAAAAJYQ+n8AAKfIq0r5fwAABAAAAAAAAAAwFpYQ+n8AAECwHcSyAAAAEwAAAAAAAABIAAAAAAAAANS2Ukv5fwAAkKNxS/l/AAAAu1JL+X8AAAEAAAAAAAAAkOBSS/l/AAAAAJYQ+n8AAAAAAAAAAAAAAAAAAAAAAAAAAAAAAAAAAKAtuR36AQAAK9R1Dvp/AAAgsR3EsgAAALmxHcSyAAAAAAAAAAAAAABYsh3EZHYACAAAAAAlAAAADAAAAAEAAAAYAAAADAAAAAAAAAASAAAADAAAAAEAAAAeAAAAGAAAAMMAAAAEAAAA9wAAABEAAAAlAAAADAAAAAEAAABUAAAAhAAAAMQAAAAEAAAA9QAAABAAAAABAAAA0XbJQasKyUHEAAAABAAAAAkAAABMAAAAAAAAAAAAAAAAAAAA//////////9gAAAAMQA2AC8ANQAvADIAMAAyADQA//8GAAAABgAAAAQAAAAGAAAABAAAAAYAAAAGAAAABgAAAAYAAABLAAAAQAAAADAAAAAFAAAAIAAAAAEAAAABAAAAEAAAAAAAAAAAAAAAAAEAAIAAAAAAAAAAAAAAAAABAACAAAAAUgAAAHABAAACAAAAEAAAAAcAAAAAAAAAAAAAALwCAAAAAAAAAQICIlMAeQBzAHQAZQBtAAAAAAAAAAAAAAAAAAAAAAAAAAAAAAAAAAAAAAAAAAAAAAAAAAAAAAAAAAAAAAAAAAAAAAAAAAAAoCd8CPoBAAAAAAAAAAAAAAEAAAD6AQAA0G6bDvp/AAAAAAAAAAAAALA/lhD6fwAACQAAAAEAAAAJAAAAAAAAAAAAAAAAAAAAAAAAAAAAAAAwA7s15moAAIAZjwj6AQAAwLUdxLIAAADwHgkg+gEAAKAtuR36AQAAEAUAgAAAAAAAAAAAAAAAAAcAAAAAAAAAAAAAAAAAAACctR3EsgAAANm1HcSyAAAAAapxDvp/AAD//////////0HSZbgAAAAA/////////////////////6AtuR36AQAAK9R1Dvp/AABAtR3EsgAAANm1HcSyAAAA8B4JIPoBAABgth3E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HsI+gEAAPkSHMSyAAAAAwAAAAAAAADQbpsO+n8AAAAAAAAAAAAAAgAAAPl/AAAoAAAAAAAAAAAAAAD5fwAAAAAAAAAAAAAAAAAAAAAAANCgujXmagAAMA+6H/oBAAAwD7of+gEAAOD///8AAAAAoC25HfoBAACQAQAAAAAAAAAAAAAAAAAABgAAAAAAAAAAAAAAAAAAADwUHMSyAAAAeRQcxLIAAAABqnEO+n8AAOAAO0r5fwAAcOq5HwAAAABw6rkf+gEAAKETHMSyAAAAoC25HfoBAAAr1HUO+n8AAOATHMSyAAAAeRQcxLIAAAAwOq4j+gEAABgVHMR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4AAABHAAAAKQAAADMAAACGAAAAFQAAACEA8AAAAAAAAAAAAAAAgD8AAAAAAAAAAAAAgD8AAAAAAAAAAAAAAAAAAAAAAAAAAAAAAAAAAAAAAAAAACUAAAAMAAAAAAAAgCgAAAAMAAAABAAAAFIAAABwAQAABAAAAPD///8AAAAAAAAAAAAAAACQAQAAAAAAAQAAAABzAGUAZwBvAGUAIAB1AGkAAAAAAAAAAAAAAAAAAAAAAAAAAAAAAAAAAAAAAAAAAAAAAAAAAAAAAAAAAAAAAAAAAAAAAGAUHMSyAAAA+uqaSfl/AAAAAAAAsgAAANBumw76fwAAAAAAAAAAAAANAAAAAAAAAAEAAAD6AQAAAQAAAAAAAAAAAAAAAAAAAAAAAAAAAAAAQKO6NeZqAACtr4VJ+X8AAAAAgD/5fwAA8P///wAAAACgLbkd+gEAAJABAAAAAAAAAAAAAAAAAAAJAAAAAAAAAAAAAAAAAAAAzBUcxLIAAAAJFhzEsgAAAAGqcQ76fwAA4LDKq/oBAAAAFRzEAAAAAAUAAAAAAAAAAAAAAAAAAACgLbkd+gEAACvUdQ76fwAAcBUcxLIAAAAJFhzEsgAAABAYriP6AQAAqBYcxGR2AAgAAAAAJQAAAAwAAAAEAAAAGAAAAAwAAAAAAAAAEgAAAAwAAAABAAAAHgAAABgAAAApAAAAMwAAAK8AAABIAAAAJQAAAAwAAAAEAAAAVAAAAKAAAAAqAAAAMwAAAK0AAABHAAAAAQAAANF2yUGrCslBKgAAADMAAAAOAAAATAAAAAAAAAAAAAAAAAAAAP//////////aAAAAFIAQQBRAFUARQBMACAAVgBBAFoAUQBVAEUAWgAKAAAACgAAAAwAAAALAAAACAAAAAgAAAAEAAAACgAAAAoAAAAJAAAADAAAAAsAAAAI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nAAAAAoAAABgAAAAVAAAAGwAAAABAAAA0XbJQasKyUEKAAAAYAAAAA0AAABMAAAAAAAAAAAAAAAAAAAA//////////9oAAAAUgBlAHAAcgBlAHMAZQBuAHQAYQBuAHQAZQAAAAcAAAAGAAAABwAAAAQAAAAGAAAABQAAAAYAAAAHAAAABAAAAAYAAAAHAAAABAAAAAY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Object Id="idInvalidSigLnImg">AQAAAGwAAAAAAAAAAAAAAP8AAAB/AAAAAAAAAAAAAAAvGQAAkQwAACBFTUYAAAEA5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oHFL+X8AAACgcUv5fwAAEwAAAAAAAAAAAJYQ+n8AANXFq0r5fwAAMBaWEPp/AAATAAAAAAAAAAgXAAAAAAAAQAAAwPl/AAAAAJYQ+n8AAKfIq0r5fwAABAAAAAAAAAAwFpYQ+n8AAECwHcSyAAAAEwAAAAAAAABIAAAAAAAAANS2Ukv5fwAAkKNxS/l/AAAAu1JL+X8AAAEAAAAAAAAAkOBSS/l/AAAAAJYQ+n8AAAAAAAAAAAAAAAAAAAAAAAAAAAAAAAAAAKAtuR36AQAAK9R1Dvp/AAAgsR3EsgAAALmxHcSyAAAAAAAAAAAAAABYsh3E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oCd8CPoBAAAAAAAAAAAAAAEAAAD6AQAA0G6bDvp/AAAAAAAAAAAAALA/lhD6fwAACQAAAAEAAAAJAAAAAAAAAAAAAAAAAAAAAAAAAAAAAAAwA7s15moAAIAZjwj6AQAAwLUdxLIAAADwHgkg+gEAAKAtuR36AQAAEAUAgAAAAAAAAAAAAAAAAAcAAAAAAAAAAAAAAAAAAACctR3EsgAAANm1HcSyAAAAAapxDvp/AAD//////////0HSZbgAAAAA/////////////////////6AtuR36AQAAK9R1Dvp/AABAtR3EsgAAANm1HcSyAAAA8B4JIPoBAABgth3E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HsI+gEAAPkSHMSyAAAAAwAAAAAAAADQbpsO+n8AAAAAAAAAAAAAAgAAAPl/AAAoAAAAAAAAAAAAAAD5fwAAAAAAAAAAAAAAAAAAAAAAANCgujXmagAAMA+6H/oBAAAwD7of+gEAAOD///8AAAAAoC25HfoBAACQAQAAAAAAAAAAAAAAAAAABgAAAAAAAAAAAAAAAAAAADwUHMSyAAAAeRQcxLIAAAABqnEO+n8AAOAAO0r5fwAAcOq5HwAAAABw6rkf+gEAAKETHMSyAAAAoC25HfoBAAAr1HUO+n8AAOATHMSyAAAAeRQcxLIAAAAwOq4j+gEAABgVHMR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4AAABHAAAAKQAAADMAAACGAAAAFQAAACEA8AAAAAAAAAAAAAAAgD8AAAAAAAAAAAAAgD8AAAAAAAAAAAAAAAAAAAAAAAAAAAAAAAAAAAAAAAAAACUAAAAMAAAAAAAAgCgAAAAMAAAABAAAAFIAAABwAQAABAAAAPD///8AAAAAAAAAAAAAAACQAQAAAAAAAQAAAABzAGUAZwBvAGUAIAB1AGkAAAAAAAAAAAAAAAAAAAAAAAAAAAAAAAAAAAAAAAAAAAAAAAAAAAAAAAAAAAAAAAAAAAAAAGAUHMSyAAAA+uqaSfl/AAAAAAAAsgAAANBumw76fwAAAAAAAAAAAAANAAAAAAAAAAEAAAD6AQAAAQAAAAAAAAAAAAAAAAAAAAAAAAAAAAAAQKO6NeZqAACtr4VJ+X8AAAAAgD/5fwAA8P///wAAAACgLbkd+gEAAJABAAAAAAAAAAAAAAAAAAAJAAAAAAAAAAAAAAAAAAAAzBUcxLIAAAAJFhzEsgAAAAGqcQ76fwAA4LDKq/oBAAAAFRzEAAAAAAUAAAAAAAAAAAAAAAAAAACgLbkd+gEAACvUdQ76fwAAcBUcxLIAAAAJFhzEsgAAABAYriP6AQAAqBYcxGR2AAgAAAAAJQAAAAwAAAAEAAAAGAAAAAwAAAAAAAAAEgAAAAwAAAABAAAAHgAAABgAAAApAAAAMwAAAK8AAABIAAAAJQAAAAwAAAAEAAAAVAAAAKAAAAAqAAAAMwAAAK0AAABHAAAAAQAAANF2yUGrCslBKgAAADMAAAAOAAAATAAAAAAAAAAAAAAAAAAAAP//////////aAAAAFIAQQBRAFUARQBMACAAVgBBAFoAUQBVAEUAWgAKAAAACgAAAAwAAAALAAAACAAAAAgAAAAEAAAACgAAAAoAAAAJAAAADAAAAAsAAAAI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nAAAAAoAAABgAAAAVAAAAGwAAAABAAAA0XbJQasKyUEKAAAAYAAAAA0AAABMAAAAAAAAAAAAAAAAAAAA//////////9oAAAAUgBlAHAAcgBlAHMAZQBuAHQAYQBuAHQAZQBkAAcAAAAGAAAABwAAAAQAAAAGAAAABQAAAAYAAAAHAAAABAAAAAYAAAAHAAAABAAAAAY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fgzVTdNrFgi9p7CUcX2hfhXTDJmSIRHriHfw0K+U3Os=</DigestValue>
    </Reference>
    <Reference Type="http://www.w3.org/2000/09/xmldsig#Object" URI="#idOfficeObject">
      <DigestMethod Algorithm="http://www.w3.org/2001/04/xmlenc#sha256"/>
      <DigestValue>raMogERFG7tKPOGUSnIEJ13PL0ovImUsN6BWOuMXy1U=</DigestValue>
    </Reference>
    <Reference Type="http://uri.etsi.org/01903#SignedProperties" URI="#idSignedProperties">
      <Transforms>
        <Transform Algorithm="http://www.w3.org/TR/2001/REC-xml-c14n-20010315"/>
      </Transforms>
      <DigestMethod Algorithm="http://www.w3.org/2001/04/xmlenc#sha256"/>
      <DigestValue>ahMfGHhiJzsM4oNCkXTrKvALbUN8kQy9hrDeJ7frz54=</DigestValue>
    </Reference>
    <Reference Type="http://www.w3.org/2000/09/xmldsig#Object" URI="#idValidSigLnImg">
      <DigestMethod Algorithm="http://www.w3.org/2001/04/xmlenc#sha256"/>
      <DigestValue>M9Zoa6AgzhdKSKt07F8C76z6JpMmYkeznQrpTyZTCL8=</DigestValue>
    </Reference>
    <Reference Type="http://www.w3.org/2000/09/xmldsig#Object" URI="#idInvalidSigLnImg">
      <DigestMethod Algorithm="http://www.w3.org/2001/04/xmlenc#sha256"/>
      <DigestValue>F+qGIINwvb6r7hZ4XNrO+Hu83xSNTgaGk1KNL95KPCE=</DigestValue>
    </Reference>
  </SignedInfo>
  <SignatureValue>Or7KWHJCm3OKYfJn6fpG+zEIORu7WFbhzneSIO+qCjBeNV0TMzE+TJLYiR2CMhSafvoNm33RPdFl
cTvCmVTSLOwb4jx9PfsCslsSQc90X89llDETObAY1Q53Ff8p6cTR1bYUwgtjt+Ul+zp0eD5ha50O
AmOBq9MV4LyEzJWU2Zh1O8LWMWVHh1I69JSIdLFcIpuQtHT+5BmD1Fz3GcrYqaT91ex9dUerBSE4
qvPE+Y/obY5+bc8Mr7zsLFqg3+mpZJIgN5k5vAwR4Zx9Tk721eCsoKEkIz/WSgs0rYsPEE9sxbQ2
ZXgh2jn2yqLJc/Yd1F9s26Trd0zXum2hKKEzpg==</SignatureValue>
  <KeyInfo>
    <X509Data>
      <X509Certificate>MIID8jCCAtqgAwIBAgIQYB6TOo9JhYtIIRc6vFNeDjANBgkqhkiG9w0BAQsFADB4MXYwEQYKCZImiZPyLGQBGRYDbmV0MBUGCgmSJomT8ixkARkWB3dpbmRvd3MwHQYDVQQDExZNUy1Pcmdhbml6YXRpb24tQWNjZXNzMCsGA1UECxMkODJkYmFjYTQtM2U4MS00NmNhLTljNzMtMDk1MGMxZWFjYTk3MB4XDTIyMDgxMTIwMzA0N1oXDTMyMDgxMTIxMDA0N1owLzEtMCsGA1UEAxMkZmZlMjdlNGUtNTAzMS00ZmJlLWIyMGQtNDg5MjEzZTY3MzAxMIIBIjANBgkqhkiG9w0BAQEFAAOCAQ8AMIIBCgKCAQEAvHrroPwPc/DgvfjqqSSHHkuHSgyKTxFVQWgWtrAKBCLU1dmM/Nw2u7k3d0HfxKu/wJN0V1/W3Hp8lfVbQYsDf0kfa8CEwJomOKaNKhGOqsFNK9UR0ZKIT7XEsbT97xN+aJrda4YzJHrK6kZmZg10qhhmWOQF1t3ngiVwv+ySWGLtI9883lX1nvNAX4KDmvNJG7oWQP1Waq8gv1v/WT4+yTGvuvg2uuucLy6KX/f5ivapuef3yLc73RIQHTNDH0laevwB9d+DA7+nS8c0ho6lz3VJWaoJRbzhwccwdWcQubmYZU5/fPHFSDgL9AgKw/sxF4g5Hy0uFJlh1vjjsd/GnQIDAQABo4HAMIG9MAwGA1UdEwEB/wQCMAAwFgYDVR0lAQH/BAwwCgYIKwYBBQUHAwIwIgYLKoZIhvcUAQWCHAIEEwSBEE5+4v8xUL5Psg1IkhPmcwEwIgYLKoZIhvcUAQWCHAMEEwSBEMAMr0GwIOZHqgLkdyagq8gwIgYLKoZIhvcUAQWCHAUEEwSBEM1WmufWBw5PuhW4XwkD+JMwFAYLKoZIhvcUAQWCHAgEBQSBAlNBMBMGCyqGSIb3FAEFghwHBAQEgQEwMA0GCSqGSIb3DQEBCwUAA4IBAQA0tpTPTO+/eIT4rv5j+Fmv954meU1RfKEETPJkzzuNOkNxeXNCI1D9iloJBnD1iH+Jr0EYnS4x6qAEdQLtCHBxBkBSZAArWIMkonst+X548PR1dWHagrAQPPn+heGmKr7dc9x3uFgyogP+6fIKyi0tEbxBI0xr/l/L3498JfEu8C/yFUbK4DWlk8HCBrC9cxLvECdsBgxzIqWWcyq78jtRokDA3VKix031dx47T1XUnJo9P/uUo+QUp0QvcgXWPHP4o6FVUnZbbuyMApGnVquXBKuGQ4w+1NbWEA93AJOLYxoZXYDCgY+KkA6+wEISTqjqTOkiFhIdGnt76qrkoM24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PfNv7LaF+iDR8872n/ZqA1hV9qb2y9qTS0o1vXfObIQ=</DigestValue>
      </Reference>
      <Reference URI="/xl/calcChain.xml?ContentType=application/vnd.openxmlformats-officedocument.spreadsheetml.calcChain+xml">
        <DigestMethod Algorithm="http://www.w3.org/2001/04/xmlenc#sha256"/>
        <DigestValue>PKO9zSQrS6E7vENqEhH8MhvZm9y95Kiii4Mpw3yFuBg=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YHVu9mfH7V1ojJZZGe0raSx5xHTqsPuldcEKZklKsN8=</DigestValue>
      </Reference>
      <Reference URI="/xl/drawings/vmlDrawing1.vml?ContentType=application/vnd.openxmlformats-officedocument.vmlDrawing">
        <DigestMethod Algorithm="http://www.w3.org/2001/04/xmlenc#sha256"/>
        <DigestValue>HqQ7/PaZzljrzVf8p41sJtdLZOiWKAAKyB3ZFUxzf10=</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TospIPkPKWyXax+F6jye57d6QNBFAlwC9dyzsm8D9xA=</DigestValue>
      </Reference>
      <Reference URI="/xl/externalLinks/externalLink1.xml?ContentType=application/vnd.openxmlformats-officedocument.spreadsheetml.externalLink+xml">
        <DigestMethod Algorithm="http://www.w3.org/2001/04/xmlenc#sha256"/>
        <DigestValue>rjZDGagoaXZ7ig8l7iJ0ADd01cGc2mwXSImlvrRihP4=</DigestValue>
      </Reference>
      <Reference URI="/xl/media/image1.emf?ContentType=image/x-emf">
        <DigestMethod Algorithm="http://www.w3.org/2001/04/xmlenc#sha256"/>
        <DigestValue>heDmk/TLmkp08FU7HtQGrVc8BEVJlHaLWtvMJzDjqB0=</DigestValue>
      </Reference>
      <Reference URI="/xl/media/image2.emf?ContentType=image/x-emf">
        <DigestMethod Algorithm="http://www.w3.org/2001/04/xmlenc#sha256"/>
        <DigestValue>TADaujvRjkt4iutB0uGGOsq+V9+SejOhwMp+59S+uWg=</DigestValue>
      </Reference>
      <Reference URI="/xl/media/image3.emf?ContentType=image/x-emf">
        <DigestMethod Algorithm="http://www.w3.org/2001/04/xmlenc#sha256"/>
        <DigestValue>3sA4NqHD4BNfWLTq0LXfJgLhCHAsAflkQHYufsKq5tY=</DigestValue>
      </Reference>
      <Reference URI="/xl/printerSettings/printerSettings1.bin?ContentType=application/vnd.openxmlformats-officedocument.spreadsheetml.printerSettings">
        <DigestMethod Algorithm="http://www.w3.org/2001/04/xmlenc#sha256"/>
        <DigestValue>7K4sgryo6DOdOQxs6QJ8Wl9ol4aHB/RnXLmf7Hb9iww=</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s6l80irlBTW+uFk7nR5c7WcaDa2jSh3MPBgl0IjaDO0=</DigestValue>
      </Reference>
      <Reference URI="/xl/printerSettings/printerSettings5.bin?ContentType=application/vnd.openxmlformats-officedocument.spreadsheetml.printerSettings">
        <DigestMethod Algorithm="http://www.w3.org/2001/04/xmlenc#sha256"/>
        <DigestValue>0T7U9w/xBnjI+2Q1j2+aShHfiqFIpoGN0f5gXFWCO48=</DigestValue>
      </Reference>
      <Reference URI="/xl/printerSettings/printerSettings6.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YhsakYe66RxlqpRuHxJwgKfrek2omrIpfzlBqNgB66M=</DigestValue>
      </Reference>
      <Reference URI="/xl/styles.xml?ContentType=application/vnd.openxmlformats-officedocument.spreadsheetml.styles+xml">
        <DigestMethod Algorithm="http://www.w3.org/2001/04/xmlenc#sha256"/>
        <DigestValue>32ZUzRlbpSyigjDbIQqEQ/wfizbVRD08nVO6zv8h8aE=</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1A94/VWUNze9bUrnconWsef/PD5eeqJMc3odFEm47tk=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WUicBrxANKT/ociVun2MpA2WhZ9GJQC9DKr9INNvoWc=</DigestValue>
      </Reference>
      <Reference URI="/xl/worksheets/sheet2.xml?ContentType=application/vnd.openxmlformats-officedocument.spreadsheetml.worksheet+xml">
        <DigestMethod Algorithm="http://www.w3.org/2001/04/xmlenc#sha256"/>
        <DigestValue>DEYrL2ieh6nLUw+F+fEwEP+HV2hmX4050Fb4oWVf928=</DigestValue>
      </Reference>
      <Reference URI="/xl/worksheets/sheet3.xml?ContentType=application/vnd.openxmlformats-officedocument.spreadsheetml.worksheet+xml">
        <DigestMethod Algorithm="http://www.w3.org/2001/04/xmlenc#sha256"/>
        <DigestValue>GnjVc5xfIUoM+A5ALuZIA0x8JI7b/vpOXivarMwhNYg=</DigestValue>
      </Reference>
      <Reference URI="/xl/worksheets/sheet4.xml?ContentType=application/vnd.openxmlformats-officedocument.spreadsheetml.worksheet+xml">
        <DigestMethod Algorithm="http://www.w3.org/2001/04/xmlenc#sha256"/>
        <DigestValue>G3+EKJPBDWeSfaXnNzha8SQAXCcXd5ZgbcbOyFKaATc=</DigestValue>
      </Reference>
      <Reference URI="/xl/worksheets/sheet5.xml?ContentType=application/vnd.openxmlformats-officedocument.spreadsheetml.worksheet+xml">
        <DigestMethod Algorithm="http://www.w3.org/2001/04/xmlenc#sha256"/>
        <DigestValue>RJc7XNaJfB1l2tSywu5e03Cy5BQdTO7Rc2PbjYcQJno=</DigestValue>
      </Reference>
      <Reference URI="/xl/worksheets/sheet6.xml?ContentType=application/vnd.openxmlformats-officedocument.spreadsheetml.worksheet+xml">
        <DigestMethod Algorithm="http://www.w3.org/2001/04/xmlenc#sha256"/>
        <DigestValue>40tVrRVWhPwKDAn4qwAQSvf1yWeEIDowNgxeNR9CXDg=</DigestValue>
      </Reference>
      <Reference URI="/xl/worksheets/sheet7.xml?ContentType=application/vnd.openxmlformats-officedocument.spreadsheetml.worksheet+xml">
        <DigestMethod Algorithm="http://www.w3.org/2001/04/xmlenc#sha256"/>
        <DigestValue>Cg535tfPn+KtSvQY57O43/wVMclGWS9nZ3IBdVCyUP8=</DigestValue>
      </Reference>
    </Manifest>
    <SignatureProperties>
      <SignatureProperty Id="idSignatureTime" Target="#idPackageSignature">
        <mdssi:SignatureTime xmlns:mdssi="http://schemas.openxmlformats.org/package/2006/digital-signature">
          <mdssi:Format>YYYY-MM-DDThh:mm:ssTZD</mdssi:Format>
          <mdssi:Value>2024-05-17T00:13:13Z</mdssi:Value>
        </mdssi:SignatureTime>
      </SignatureProperty>
    </SignatureProperties>
  </Object>
  <Object Id="idOfficeObject">
    <SignatureProperties>
      <SignatureProperty Id="idOfficeV1Details" Target="#idPackageSignature">
        <SignatureInfoV1 xmlns="http://schemas.microsoft.com/office/2006/digsig">
          <SetupID>{2E979102-3D9B-4DE6-96BB-F48290F9A0D0}</SetupID>
          <SignatureText>Rodrigo Yanho</SignatureText>
          <SignatureImage/>
          <SignatureComments/>
          <WindowsVersion>10.0</WindowsVersion>
          <OfficeVersion>16.0.17531/26</OfficeVersion>
          <ApplicationVersion>16.0.17531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2024-05-17T00:13:13Z</xd:SigningTime>
          <xd:SigningCertificate>
            <xd:Cert>
              <xd:CertDigest>
                <DigestMethod Algorithm="http://www.w3.org/2001/04/xmlenc#sha256"/>
                <DigestValue>vZNDw4xkCKmPxfolkmL8dkCyGtOJuizXKvXqK7rJPk8=</DigestValue>
              </xd:CertDigest>
              <xd:IssuerSerial>
                <X509IssuerName>DC=net + DC=windows + CN=MS-Organization-Access + OU=82dbaca4-3e81-46ca-9c73-0950c1eaca97</X509IssuerName>
                <X509SerialNumber>127764642654898369883826615000113569294</X509SerialNumber>
              </xd:IssuerSerial>
            </xd:Cert>
          </xd:SigningCertificate>
          <xd:SignaturePolicyIdentifier>
            <xd:SignaturePolicyImplied/>
          </xd:SignaturePolicyIdentifier>
        </xd:SignedSignatureProperties>
      </xd:SignedProperties>
    </xd:QualifyingProperties>
  </Object>
  <Object Id="idValidSigLnImg">AQAAAGwAAAAAAAAAAAAAACUBAAB/AAAAAAAAAAAAAADsHAAAkQwAACBFTUYAAAEAqBoAAKIAAAAGAAAAAAAAAAAAAAAAAAAAVgUAAAADAABYAQAAwQAAAAAAAAAAAAAAAAAAAMA/BQDo8QIACgAAABAAAAAAAAAAAAAAAEsAAAAQAAAAAAAAAAUAAAAeAAAAGAAAAAAAAAAAAAAAJgEAAIAAAAAnAAAAGAAAAAEAAAAAAAAAAAAAAAAAAAAlAAAADAAAAAEAAABMAAAAZAAAAAAAAAAAAAAAJQEAAH8AAAAAAAAAAAAAACY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lAQAAfwAAAAAAAAAAAAAAJgEAAIAAAAAhAPAAAAAAAAAAAAAAAIA/AAAAAAAAAAAAAIA/AAAAAAAAAAAAAAAAAAAAAAAAAAAAAAAAAAAAAAAAAAAlAAAADAAAAAAAAIAoAAAADAAAAAEAAAAnAAAAGAAAAAEAAAAAAAAA8PDwAAAAAAAlAAAADAAAAAEAAABMAAAAZAAAAAAAAAAAAAAAJQEAAH8AAAAAAAAAAAAAACYBAACAAAAAIQDwAAAAAAAAAAAAAACAPwAAAAAAAAAAAACAPwAAAAAAAAAAAAAAAAAAAAAAAAAAAAAAAAAAAAAAAAAAJQAAAAwAAAAAAACAKAAAAAwAAAABAAAAJwAAABgAAAABAAAAAAAAAPDw8AAAAAAAJQAAAAwAAAABAAAATAAAAGQAAAAAAAAAAAAAACUBAAB/AAAAAAAAAAAAAAAmAQAAgAAAACEA8AAAAAAAAAAAAAAAgD8AAAAAAAAAAAAAgD8AAAAAAAAAAAAAAAAAAAAAAAAAAAAAAAAAAAAAAAAAACUAAAAMAAAAAAAAgCgAAAAMAAAAAQAAACcAAAAYAAAAAQAAAAAAAADw8PAAAAAAACUAAAAMAAAAAQAAAEwAAABkAAAAAAAAAAAAAAAlAQAAfwAAAAAAAAAAAAAAJgEAAIAAAAAhAPAAAAAAAAAAAAAAAIA/AAAAAAAAAAAAAIA/AAAAAAAAAAAAAAAAAAAAAAAAAAAAAAAAAAAAAAAAAAAlAAAADAAAAAAAAIAoAAAADAAAAAEAAAAnAAAAGAAAAAEAAAAAAAAA////AAAAAAAlAAAADAAAAAEAAABMAAAAZAAAAAAAAAAAAAAAJQEAAH8AAAAAAAAAAAAAACYBAACAAAAAIQDwAAAAAAAAAAAAAACAPwAAAAAAAAAAAACAPwAAAAAAAAAAAAAAAAAAAAAAAAAAAAAAAAAAAAAAAAAAJQAAAAwAAAAAAACAKAAAAAwAAAABAAAAJwAAABgAAAABAAAAAAAAAP///wAAAAAAJQAAAAwAAAABAAAATAAAAGQAAAAAAAAAAAAAACUBAAB/AAAAAAAAAAAAAAA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oK0A/n8AAACgrQD+fwAAkLBT15sAAAAAAF5J/n8AANXF5//9fwAAMBZeSf5/AAATAAAAAAAAAAgXAAAAAAAAQAAAwP5/AAAAAF5J/n8AAKfI5//9fwAABAAAAAAAAAAwFl5J/n8AAACxU9ebAAAAEwAAAAAAAABIAAAAAAAAAOS2jgD+fwAAkKOtAP5/AABAu44A/n8AAAEAAAAAAAAA0OCOAP5/AAAAAF5J/n8AAAAAAAAAAAAAAAAAAJsAAAAAAAAAAAAAAMCCRORLAgAAG8UAS/5/AADgsVPXmwAAAHmyU9ebAAAAAAAAAAAAAAAYs1PXZHYACAAAAAAlAAAADAAAAAEAAAAYAAAADAAAAAAAAAASAAAADAAAAAEAAAAeAAAAGAAAAMMAAAAEAAAA9wAAABEAAAAlAAAADAAAAAEAAABUAAAAhAAAAMQAAAAEAAAA9QAAABAAAAABAAAA0XbJQasKyUHEAAAABAAAAAkAAABMAAAAAAAAAAAAAAAAAAAA//////////9gAAAAMQA2AC8ANQAvADIAMAAyADQAAAAGAAAABgAAAAQAAAAGAAAABAAAAAYAAAAGAAAABgAAAAYAAABLAAAAQAAAADAAAAAFAAAAIAAAAAEAAAABAAAAEAAAAAAAAAAAAAAAJgEAAIAAAAAAAAAAAAAAACYBAACAAAAAUgAAAHABAAACAAAAEAAAAAcAAAAAAAAAAAAAALwCAAAAAAAAAQICIlMAeQBzAHQAZQBtAAAAAAAAAAAAAAAAAAAAAAAAAAAAAAAAAAAAAAAAAAAAAAAAAAAAAAAAAAAAAAAAAAAAAAAAAAAAAgAAAAAAAAAAAAAAAAAAAOgxpQD+fwAA0G4mS/5/AAAAAAAAAAAAACgEUtebAAAA//////////8YBFLXmwAAAAAAAAAAAAAAAAAAAAAAAADQXSf/XvoAAIAEUtebAAAAgARS15sAAAAg6gLmSwIAAMCCRORLAgAAQMde5gAAAAAAAAAAAAAAAAcAAAAAAAAAAAAAAAAAAADsBFLXmwAAACkFUtebAAAAQar8Sv5/AAACAAAAAAAAAAAAAAAAAAAAAAAAAAAAAACzTwAAAAAAAMCCRORLAgAAG8UAS/5/AACQBFLXmwAAACkFUtebAAAAIMMC5ksCAACwBVLX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nQSwIAALkTUtebAAAAAwAAAAAAAADQbiZL/n8AAAAAAAAAAAAAAgAAAP1/AAAoAAAAAAAAAAAAAAD9fwAAAAAAAAAAAAAAAAAAAAAAACBOJ/9e+gAA8JZc8UsCAADwllzxSwIAAOD///8AAAAAwIJE5EsCAACQAQAAAAAAAAAAAAAAAAAABgAAAAAAAAAAAAAAAAAAAPwUUtebAAAAORVS15sAAABBqvxK/n8AAGAAzPH9fwAAkF1d8QAAAACQXV3xSwIAAGEUUtebAAAAwIJE5EsCAAAbxQBL/n8AAKAUUtebAAAAORVS15sAAACwr1vxSwIAANgVUtd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CAVUtebAAAA+uor8f1/AAAAAAAAmwAAANBuJkv+fwAAAAAAAAAAAAANAAAAAAAAAAEAAABLAgAAAQAAAAAAAAAAAAAAAAAAAAAAAAAAAAAAsE8n/176AACtrxbx/X8AAAAAgD/9fwAA8P///wAAAADAgkTkSwIAAJABAAAAAAAAAAAAAAAAAAAJAAAAAAAAAAAAAAAAAAAAjBZS15sAAADJFlLXmwAAAEGq/Er+fwAA0MPT6ksCAADAFVLXAAAAAAUAAAAAAAAAAAAAAAAAAADAgkTkSwIAABvFAEv+fwAAMBZS15sAAADJFlLXmwAAAJCmDcNLAgAAaBdS12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CYBAACAAAAAAAAAAAAAAAAmAQAAgAAAACUAAAAMAAAAAgAAACcAAAAYAAAABQAAAAAAAAD///8AAAAAACUAAAAMAAAABQAAAEwAAABkAAAAAAAAAFAAAAAlAQAAfAAAAAAAAABQAAAAJ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cAAAACgAAAGAAAABUAAAAbAAAAAEAAADRdslBqwrJQQoAAABgAAAADQAAAEwAAAAAAAAAAAAAAAAAAAD//////////2gAAABSAGUAcAByAGUAcwBlAG4AdABhAG4AdABlAAAABwAAAAYAAAAHAAAABAAAAAYAAAAFAAAABgAAAAcAAAAEAAAABgAAAAcAAAAEAAAABgAAAEsAAABAAAAAMAAAAAUAAAAgAAAAAQAAAAEAAAAQAAAAAAAAAAAAAAAmAQAAgAAAAAAAAAAAAAAAJgEAAIAAAAAlAAAADAAAAAIAAAAnAAAAGAAAAAUAAAAAAAAA////AAAAAAAlAAAADAAAAAUAAABMAAAAZAAAAAkAAABwAAAAHAEAAHwAAAAJAAAAcAAAABQBAAANAAAAIQDwAAAAAAAAAAAAAACAPwAAAAAAAAAAAACAPwAAAAAAAAAAAAAAAAAAAAAAAAAAAAAAAAAAAAAAAAAAJQAAAAwAAAAAAACAKAAAAAwAAAAFAAAAJQAAAAwAAAABAAAAGAAAAAwAAAAAAAAAEgAAAAwAAAABAAAAFgAAAAwAAAAAAAAAVAAAAHQBAAAKAAAAcAAAABsBAAB8AAAAAQAAANF2yUGrCslBCgAAAHAAAAAxAAAATAAAAAQAAAAJAAAAcAAAAB0BAAB9AAAAsAAAAEYAaQByAG0AYQBkAG8AIABwAG8AcgA6ACAAZgBmAGUAMgA3AGUANABlAC0ANQAwADMAMQAtADQAZgBiAGUALQBiADIAMABkAC0ANAA4ADkAMgAxADMAZQA2ADcAMwAwADEAAAAGAAAAAwAAAAQAAAAJAAAABgAAAAcAAAAHAAAAAwAAAAcAAAAHAAAABAAAAAMAAAADAAAABAAAAAQAAAAGAAAABgAAAAYAAAAGAAAABgAAAAYAAAAEAAAABgAAAAYAAAAGAAAABgAAAAQAAAAGAAAABAAAAAcAAAAGAAAABAAAAAcAAAAGAAAABgAAAAcAAAAEAAAABgAAAAYAAAAGAAAABgAAAAYAAAAGAAAABgAAAAYAAAAGAAAABgAAAAYAAAAGAAAAFgAAAAwAAAAAAAAAJQAAAAwAAAACAAAADgAAABQAAAAAAAAAEAAAABQAAAA=</Object>
  <Object Id="idInvalidSigLnImg">AQAAAGwAAAAAAAAAAAAAACUBAAB/AAAAAAAAAAAAAADsHAAAkQwAACBFTUYAAAEAGCAAAKkAAAAGAAAAAAAAAAAAAAAAAAAAVgUAAAADAABYAQAAwQAAAAAAAAAAAAAAAAAAAMA/BQDo8QIACgAAABAAAAAAAAAAAAAAAEsAAAAQAAAAAAAAAAUAAAAeAAAAGAAAAAAAAAAAAAAAJgEAAIAAAAAnAAAAGAAAAAEAAAAAAAAAAAAAAAAAAAAlAAAADAAAAAEAAABMAAAAZAAAAAAAAAAAAAAAJQEAAH8AAAAAAAAAAAAAACY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lAQAAfwAAAAAAAAAAAAAAJgEAAIAAAAAhAPAAAAAAAAAAAAAAAIA/AAAAAAAAAAAAAIA/AAAAAAAAAAAAAAAAAAAAAAAAAAAAAAAAAAAAAAAAAAAlAAAADAAAAAAAAIAoAAAADAAAAAEAAAAnAAAAGAAAAAEAAAAAAAAA8PDwAAAAAAAlAAAADAAAAAEAAABMAAAAZAAAAAAAAAAAAAAAJQEAAH8AAAAAAAAAAAAAACYBAACAAAAAIQDwAAAAAAAAAAAAAACAPwAAAAAAAAAAAACAPwAAAAAAAAAAAAAAAAAAAAAAAAAAAAAAAAAAAAAAAAAAJQAAAAwAAAAAAACAKAAAAAwAAAABAAAAJwAAABgAAAABAAAAAAAAAPDw8AAAAAAAJQAAAAwAAAABAAAATAAAAGQAAAAAAAAAAAAAACUBAAB/AAAAAAAAAAAAAAAmAQAAgAAAACEA8AAAAAAAAAAAAAAAgD8AAAAAAAAAAAAAgD8AAAAAAAAAAAAAAAAAAAAAAAAAAAAAAAAAAAAAAAAAACUAAAAMAAAAAAAAgCgAAAAMAAAAAQAAACcAAAAYAAAAAQAAAAAAAADw8PAAAAAAACUAAAAMAAAAAQAAAEwAAABkAAAAAAAAAAAAAAAlAQAAfwAAAAAAAAAAAAAAJgEAAIAAAAAhAPAAAAAAAAAAAAAAAIA/AAAAAAAAAAAAAIA/AAAAAAAAAAAAAAAAAAAAAAAAAAAAAAAAAAAAAAAAAAAlAAAADAAAAAAAAIAoAAAADAAAAAEAAAAnAAAAGAAAAAEAAAAAAAAA////AAAAAAAlAAAADAAAAAEAAABMAAAAZAAAAAAAAAAAAAAAJQEAAH8AAAAAAAAAAAAAACYBAACAAAAAIQDwAAAAAAAAAAAAAACAPwAAAAAAAAAAAACAPwAAAAAAAAAAAAAAAAAAAAAAAAAAAAAAAAAAAAAAAAAAJQAAAAwAAAAAAACAKAAAAAwAAAABAAAAJwAAABgAAAABAAAAAAAAAP///wAAAAAAJQAAAAwAAAABAAAATAAAAGQAAAAAAAAAAAAAACUBAAB/AAAAAAAAAAAAAAA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oK0A/n8AAACgrQD+fwAAkLBT15sAAAAAAF5J/n8AANXF5//9fwAAMBZeSf5/AAATAAAAAAAAAAgXAAAAAAAAQAAAwP5/AAAAAF5J/n8AAKfI5//9fwAABAAAAAAAAAAwFl5J/n8AAACxU9ebAAAAEwAAAAAAAABIAAAAAAAAAOS2jgD+fwAAkKOtAP5/AABAu44A/n8AAAEAAAAAAAAA0OCOAP5/AAAAAF5J/n8AAAAAAAAAAAAAAAAAAJsAAAAAAAAAAAAAAMCCRORLAgAAG8UAS/5/AADgsVPXmwAAAHmyU9ebAAAAAAAAAAAAAAAYs1PX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JgEAAIAAAAAAAAAAAAAAACYBAACAAAAAUgAAAHABAAACAAAAEAAAAAcAAAAAAAAAAAAAALwCAAAAAAAAAQICIlMAeQBzAHQAZQBtAAAAAAAAAAAAAAAAAAAAAAAAAAAAAAAAAAAAAAAAAAAAAAAAAAAAAAAAAAAAAAAAAAAAAAAAAAAAAgAAAAAAAAAAAAAAAAAAAOgxpQD+fwAA0G4mS/5/AAAAAAAAAAAAACgEUtebAAAA//////////8YBFLXmwAAAAAAAAAAAAAAAAAAAAAAAADQXSf/XvoAAIAEUtebAAAAgARS15sAAAAg6gLmSwIAAMCCRORLAgAAQMde5gAAAAAAAAAAAAAAAAcAAAAAAAAAAAAAAAAAAADsBFLXmwAAACkFUtebAAAAQar8Sv5/AAACAAAAAAAAAAAAAAAAAAAAAAAAAAAAAACzTwAAAAAAAMCCRORLAgAAG8UAS/5/AACQBFLXmwAAACkFUtebAAAAIMMC5ksCAACwBVLX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nQSwIAALkTUtebAAAAAwAAAAAAAADQbiZL/n8AAAAAAAAAAAAAAgAAAP1/AAAoAAAAAAAAAAAAAAD9fwAAAAAAAAAAAAAAAAAAAAAAACBOJ/9e+gAA8JZc8UsCAADwllzxSwIAAOD///8AAAAAwIJE5EsCAACQAQAAAAAAAAAAAAAAAAAABgAAAAAAAAAAAAAAAAAAAPwUUtebAAAAORVS15sAAABBqvxK/n8AAGAAzPH9fwAAkF1d8QAAAACQXV3xSwIAAGEUUtebAAAAwIJE5EsCAAAbxQBL/n8AAKAUUtebAAAAORVS15sAAACwr1vxSwIAANgVUtd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CAVUtebAAAA+uor8f1/AAAAAAAAmwAAANBuJkv+fwAAAAAAAAAAAAANAAAAAAAAAAEAAABLAgAAAQAAAAAAAAAAAAAAAAAAAAAAAAAAAAAAsE8n/176AACtrxbx/X8AAAAAgD/9fwAA8P///wAAAADAgkTkSwIAAJABAAAAAAAAAAAAAAAAAAAJAAAAAAAAAAAAAAAAAAAAjBZS15sAAADJFlLXmwAAAEGq/Er+fwAA0MPT6ksCAADAFVLXAAAAAAUAAAAAAAAAAAAAAAAAAADAgkTkSwIAABvFAEv+fwAAMBZS15sAAADJFlLXmwAAAJCmDcNLAgAAaBdS12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CYBAACAAAAAAAAAAAAAAAAmAQAAgAAAACUAAAAMAAAAAgAAACcAAAAYAAAABQAAAAAAAAD///8AAAAAACUAAAAMAAAABQAAAEwAAABkAAAAAAAAAFAAAAAlAQAAfAAAAAAAAABQAAAAJg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cAAAACgAAAGAAAABUAAAAbAAAAAEAAADRdslBqwrJQQoAAABgAAAADQAAAEwAAAAAAAAAAAAAAAAAAAD//////////2gAAABSAGUAcAByAGUAcwBlAG4AdABhAG4AdABlAAAABwAAAAYAAAAHAAAABAAAAAYAAAAFAAAABgAAAAcAAAAEAAAABgAAAAcAAAAEAAAABgAAAEsAAABAAAAAMAAAAAUAAAAgAAAAAQAAAAEAAAAQAAAAAAAAAAAAAAAmAQAAgAAAAAAAAAAAAAAAJgEAAIAAAAAlAAAADAAAAAIAAAAnAAAAGAAAAAUAAAAAAAAA////AAAAAAAlAAAADAAAAAUAAABMAAAAZAAAAAkAAABwAAAAHAEAAHwAAAAJAAAAcAAAABQBAAANAAAAIQDwAAAAAAAAAAAAAACAPwAAAAAAAAAAAACAPwAAAAAAAAAAAAAAAAAAAAAAAAAAAAAAAAAAAAAAAAAAJQAAAAwAAAAAAACAKAAAAAwAAAAFAAAAJQAAAAwAAAABAAAAGAAAAAwAAAAAAAAAEgAAAAwAAAABAAAAFgAAAAwAAAAAAAAAVAAAAHQBAAAKAAAAcAAAABsBAAB8AAAAAQAAANF2yUGrCslBCgAAAHAAAAAxAAAATAAAAAQAAAAJAAAAcAAAAB0BAAB9AAAAsAAAAEYAaQByAG0AYQBkAG8AIABwAG8AcgA6ACAAZgBmAGUAMgA3AGUANABlAC0ANQAwADMAMQAtADQAZgBiAGUALQBiADIAMABkAC0ANAA4ADkAMgAxADMAZQA2ADcAMwAwADEAAAAGAAAAAwAAAAQAAAAJAAAABgAAAAcAAAAHAAAAAwAAAAcAAAAHAAAABAAAAAMAAAADAAAABAAAAAQAAAAGAAAABgAAAAYAAAAGAAAABgAAAAYAAAAEAAAABgAAAAYAAAAGAAAABgAAAAQAAAAGAAAABAAAAAcAAAAGAAAABAAAAAcAAAAGAAAABgAAAAcAAAAEAAAABgAAAAYAAAAGAAAABgAAAAYAAAAGAAAABgAAAAYAAAAGAAAABgAAAAYAAAAG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INFORMACION GENERAL</vt:lpstr>
      <vt:lpstr>BALANCE</vt:lpstr>
      <vt:lpstr>RESULTADO</vt:lpstr>
      <vt:lpstr>FLUJO</vt:lpstr>
      <vt:lpstr>ESTADO DE VARIACION DE PATR</vt:lpstr>
      <vt:lpstr>NOTAS A LOS ESTADOS CONTABL</vt:lpstr>
      <vt:lpstr>NOTA 5 A-Z </vt:lpstr>
      <vt:lpstr>BALANCE!Área_de_impresión</vt:lpstr>
      <vt:lpstr>'INFORMACION GENERAL'!Área_de_impresión</vt:lpstr>
      <vt:lpstr>'NOTA 5 A-Z '!Área_de_impresión</vt:lpstr>
      <vt:lpstr>'NOTAS A LOS ESTADOS CONTABL'!Área_de_impresión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Fatima Ozorio</cp:lastModifiedBy>
  <cp:lastPrinted>2023-08-07T15:37:42Z</cp:lastPrinted>
  <dcterms:created xsi:type="dcterms:W3CDTF">2019-08-27T20:08:22Z</dcterms:created>
  <dcterms:modified xsi:type="dcterms:W3CDTF">2024-05-16T22:01:31Z</dcterms:modified>
</cp:coreProperties>
</file>